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6900bec16ba05d7/Desktop/"/>
    </mc:Choice>
  </mc:AlternateContent>
  <xr:revisionPtr revIDLastSave="11" documentId="8_{71C8A829-EE2B-4FC0-8E50-01D13059FBEF}" xr6:coauthVersionLast="45" xr6:coauthVersionMax="45" xr10:uidLastSave="{34E9EA2E-6943-4027-B2E2-70A0000DFB9E}"/>
  <bookViews>
    <workbookView xWindow="-28920" yWindow="-120" windowWidth="29040" windowHeight="15840" xr2:uid="{EB9DF635-5D95-4CA4-9537-FE8C34452F6F}"/>
  </bookViews>
  <sheets>
    <sheet name="Totality" sheetId="4" r:id="rId1"/>
    <sheet name="m1+dentary" sheetId="1" r:id="rId2"/>
    <sheet name="p4" sheetId="2" r:id="rId3"/>
    <sheet name="m2" sheetId="3" r:id="rId4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58" i="3" l="1"/>
  <c r="F58" i="3"/>
  <c r="E58" i="4"/>
  <c r="G58" i="4"/>
  <c r="M58" i="4"/>
  <c r="O58" i="4"/>
  <c r="F58" i="1"/>
  <c r="E58" i="1"/>
  <c r="H58" i="1"/>
  <c r="F57" i="1" l="1"/>
  <c r="E55" i="3" l="1"/>
  <c r="E56" i="3"/>
  <c r="E57" i="3"/>
  <c r="F55" i="3"/>
  <c r="F56" i="3"/>
  <c r="F57" i="3"/>
  <c r="E53" i="3"/>
  <c r="F53" i="3"/>
  <c r="E55" i="2"/>
  <c r="E57" i="2"/>
  <c r="F55" i="2"/>
  <c r="F57" i="2"/>
  <c r="E52" i="2"/>
  <c r="F52" i="2"/>
  <c r="E57" i="1"/>
  <c r="H57" i="1"/>
  <c r="E52" i="1"/>
  <c r="F52" i="1"/>
  <c r="E53" i="1"/>
  <c r="F53" i="1"/>
  <c r="H53" i="1"/>
  <c r="H52" i="1"/>
  <c r="N52" i="4"/>
  <c r="J52" i="4"/>
  <c r="E52" i="4"/>
  <c r="G52" i="4"/>
  <c r="E53" i="4"/>
  <c r="G53" i="4"/>
  <c r="M53" i="4"/>
  <c r="O53" i="4"/>
  <c r="J57" i="4"/>
  <c r="E57" i="4"/>
  <c r="G57" i="4"/>
  <c r="M57" i="4"/>
  <c r="N57" i="4"/>
  <c r="O57" i="4"/>
  <c r="E55" i="1"/>
  <c r="F55" i="1"/>
  <c r="E56" i="1"/>
  <c r="F56" i="1"/>
  <c r="H55" i="1"/>
  <c r="H56" i="1"/>
  <c r="E56" i="4"/>
  <c r="G56" i="4"/>
  <c r="M56" i="4"/>
  <c r="O56" i="4"/>
  <c r="E55" i="4"/>
  <c r="G55" i="4"/>
  <c r="M55" i="4"/>
  <c r="N55" i="4"/>
  <c r="O55" i="4"/>
  <c r="O2" i="4"/>
  <c r="O5" i="4"/>
  <c r="O6" i="4"/>
  <c r="O7" i="4"/>
  <c r="O10" i="4"/>
  <c r="O15" i="4"/>
  <c r="O19" i="4"/>
  <c r="O20" i="4"/>
  <c r="O22" i="4"/>
  <c r="O23" i="4"/>
  <c r="O25" i="4"/>
  <c r="O26" i="4"/>
  <c r="O29" i="4"/>
  <c r="O32" i="4"/>
  <c r="O33" i="4"/>
  <c r="O36" i="4"/>
  <c r="O38" i="4"/>
  <c r="O39" i="4"/>
  <c r="O43" i="4"/>
  <c r="O45" i="4"/>
  <c r="O46" i="4"/>
  <c r="O48" i="4"/>
  <c r="O49" i="4"/>
  <c r="O51" i="4"/>
  <c r="O54" i="4"/>
  <c r="N2" i="4"/>
  <c r="N5" i="4"/>
  <c r="N6" i="4"/>
  <c r="N7" i="4"/>
  <c r="N8" i="4"/>
  <c r="N9" i="4"/>
  <c r="N11" i="4"/>
  <c r="N12" i="4"/>
  <c r="N13" i="4"/>
  <c r="N14" i="4"/>
  <c r="N16" i="4"/>
  <c r="N17" i="4"/>
  <c r="N20" i="4"/>
  <c r="N23" i="4"/>
  <c r="N28" i="4"/>
  <c r="N30" i="4"/>
  <c r="N31" i="4"/>
  <c r="N32" i="4"/>
  <c r="N33" i="4"/>
  <c r="N34" i="4"/>
  <c r="N35" i="4"/>
  <c r="N37" i="4"/>
  <c r="N38" i="4"/>
  <c r="N41" i="4"/>
  <c r="N43" i="4"/>
  <c r="N45" i="4"/>
  <c r="N48" i="4"/>
  <c r="N51" i="4"/>
  <c r="J2" i="4"/>
  <c r="J5" i="4"/>
  <c r="J6" i="4"/>
  <c r="J7" i="4"/>
  <c r="J8" i="4"/>
  <c r="J9" i="4"/>
  <c r="J11" i="4"/>
  <c r="J13" i="4"/>
  <c r="J14" i="4"/>
  <c r="J16" i="4"/>
  <c r="J17" i="4"/>
  <c r="J20" i="4"/>
  <c r="J23" i="4"/>
  <c r="J28" i="4"/>
  <c r="J30" i="4"/>
  <c r="J31" i="4"/>
  <c r="J32" i="4"/>
  <c r="J33" i="4"/>
  <c r="J34" i="4"/>
  <c r="J35" i="4"/>
  <c r="J37" i="4"/>
  <c r="J38" i="4"/>
  <c r="J41" i="4"/>
  <c r="J43" i="4"/>
  <c r="J45" i="4"/>
  <c r="J48" i="4"/>
  <c r="J51" i="4"/>
  <c r="M54" i="4"/>
  <c r="M51" i="4"/>
  <c r="M49" i="4"/>
  <c r="M48" i="4"/>
  <c r="M46" i="4"/>
  <c r="M45" i="4"/>
  <c r="M43" i="4"/>
  <c r="M39" i="4"/>
  <c r="M38" i="4"/>
  <c r="M36" i="4"/>
  <c r="M33" i="4"/>
  <c r="M32" i="4"/>
  <c r="M29" i="4"/>
  <c r="M26" i="4"/>
  <c r="M25" i="4"/>
  <c r="M23" i="4"/>
  <c r="M22" i="4"/>
  <c r="M20" i="4"/>
  <c r="M19" i="4"/>
  <c r="M15" i="4"/>
  <c r="M10" i="4"/>
  <c r="M7" i="4"/>
  <c r="M6" i="4"/>
  <c r="M5" i="4"/>
  <c r="M2" i="4"/>
  <c r="G54" i="4"/>
  <c r="E54" i="4"/>
  <c r="G51" i="4"/>
  <c r="E51" i="4"/>
  <c r="G50" i="4"/>
  <c r="E50" i="4"/>
  <c r="G49" i="4"/>
  <c r="E49" i="4"/>
  <c r="E48" i="4"/>
  <c r="G47" i="4"/>
  <c r="E47" i="4"/>
  <c r="G46" i="4"/>
  <c r="E46" i="4"/>
  <c r="G45" i="4"/>
  <c r="E45" i="4"/>
  <c r="G44" i="4"/>
  <c r="E44" i="4"/>
  <c r="E43" i="4"/>
  <c r="G42" i="4"/>
  <c r="E42" i="4"/>
  <c r="G41" i="4"/>
  <c r="E41" i="4"/>
  <c r="G40" i="4"/>
  <c r="E40" i="4"/>
  <c r="G39" i="4"/>
  <c r="E39" i="4"/>
  <c r="G38" i="4"/>
  <c r="E38" i="4"/>
  <c r="E37" i="4"/>
  <c r="G36" i="4"/>
  <c r="E36" i="4"/>
  <c r="G35" i="4"/>
  <c r="E35" i="4"/>
  <c r="G34" i="4"/>
  <c r="E34" i="4"/>
  <c r="G33" i="4"/>
  <c r="E33" i="4"/>
  <c r="G32" i="4"/>
  <c r="E32" i="4"/>
  <c r="G31" i="4"/>
  <c r="E31" i="4"/>
  <c r="G30" i="4"/>
  <c r="E30" i="4"/>
  <c r="G29" i="4"/>
  <c r="E29" i="4"/>
  <c r="G28" i="4"/>
  <c r="E28" i="4"/>
  <c r="G27" i="4"/>
  <c r="E27" i="4"/>
  <c r="G26" i="4"/>
  <c r="E26" i="4"/>
  <c r="G25" i="4"/>
  <c r="E25" i="4"/>
  <c r="G24" i="4"/>
  <c r="E24" i="4"/>
  <c r="G23" i="4"/>
  <c r="E23" i="4"/>
  <c r="E22" i="4"/>
  <c r="G21" i="4"/>
  <c r="E21" i="4"/>
  <c r="G20" i="4"/>
  <c r="E20" i="4"/>
  <c r="E19" i="4"/>
  <c r="G18" i="4"/>
  <c r="E18" i="4"/>
  <c r="G17" i="4"/>
  <c r="E17" i="4"/>
  <c r="G16" i="4"/>
  <c r="E16" i="4"/>
  <c r="G15" i="4"/>
  <c r="E15" i="4"/>
  <c r="G14" i="4"/>
  <c r="E14" i="4"/>
  <c r="G13" i="4"/>
  <c r="E13" i="4"/>
  <c r="G12" i="4"/>
  <c r="E12" i="4"/>
  <c r="G11" i="4"/>
  <c r="E11" i="4"/>
  <c r="G10" i="4"/>
  <c r="E10" i="4"/>
  <c r="G9" i="4"/>
  <c r="E9" i="4"/>
  <c r="G8" i="4"/>
  <c r="E8" i="4"/>
  <c r="G7" i="4"/>
  <c r="E7" i="4"/>
  <c r="G6" i="4"/>
  <c r="E6" i="4"/>
  <c r="G5" i="4"/>
  <c r="E5" i="4"/>
  <c r="G4" i="4"/>
  <c r="E4" i="4"/>
  <c r="G3" i="4"/>
  <c r="E3" i="4"/>
  <c r="G2" i="4"/>
  <c r="E2" i="4"/>
  <c r="E38" i="2"/>
  <c r="F38" i="2"/>
  <c r="E14" i="2"/>
  <c r="F14" i="2"/>
  <c r="F46" i="1"/>
  <c r="E46" i="1"/>
  <c r="E46" i="3"/>
  <c r="F46" i="3"/>
  <c r="H46" i="1"/>
  <c r="E45" i="3"/>
  <c r="F45" i="3"/>
  <c r="E45" i="2"/>
  <c r="F45" i="2"/>
  <c r="F45" i="1"/>
  <c r="E45" i="1"/>
  <c r="H45" i="1"/>
  <c r="H2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20" i="1"/>
  <c r="H21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8" i="1"/>
  <c r="H39" i="1"/>
  <c r="H40" i="1"/>
  <c r="H41" i="1"/>
  <c r="H42" i="1"/>
  <c r="H44" i="1"/>
  <c r="H47" i="1"/>
  <c r="H49" i="1"/>
  <c r="H50" i="1"/>
  <c r="H51" i="1"/>
  <c r="H54" i="1"/>
  <c r="F54" i="3" l="1"/>
  <c r="E54" i="3"/>
  <c r="F51" i="3"/>
  <c r="E51" i="3"/>
  <c r="F49" i="3"/>
  <c r="E49" i="3"/>
  <c r="F48" i="3"/>
  <c r="E48" i="3"/>
  <c r="F43" i="3"/>
  <c r="E43" i="3"/>
  <c r="F39" i="3"/>
  <c r="E39" i="3"/>
  <c r="F38" i="3"/>
  <c r="E38" i="3"/>
  <c r="F36" i="3"/>
  <c r="E36" i="3"/>
  <c r="F33" i="3"/>
  <c r="E33" i="3"/>
  <c r="F32" i="3"/>
  <c r="E32" i="3"/>
  <c r="F29" i="3"/>
  <c r="E29" i="3"/>
  <c r="F26" i="3"/>
  <c r="E26" i="3"/>
  <c r="F25" i="3"/>
  <c r="E25" i="3"/>
  <c r="F23" i="3"/>
  <c r="E23" i="3"/>
  <c r="F22" i="3"/>
  <c r="E22" i="3"/>
  <c r="F20" i="3"/>
  <c r="E20" i="3"/>
  <c r="F19" i="3"/>
  <c r="E19" i="3"/>
  <c r="F15" i="3"/>
  <c r="E15" i="3"/>
  <c r="F14" i="3"/>
  <c r="E14" i="3"/>
  <c r="F12" i="3"/>
  <c r="E12" i="3"/>
  <c r="F10" i="3"/>
  <c r="E10" i="3"/>
  <c r="F7" i="3"/>
  <c r="E7" i="3"/>
  <c r="F6" i="3"/>
  <c r="E6" i="3"/>
  <c r="F5" i="3"/>
  <c r="E5" i="3"/>
  <c r="F2" i="3"/>
  <c r="E2" i="3"/>
  <c r="F51" i="2"/>
  <c r="E51" i="2"/>
  <c r="F48" i="2"/>
  <c r="E48" i="2"/>
  <c r="F43" i="2"/>
  <c r="E43" i="2"/>
  <c r="F41" i="2"/>
  <c r="E41" i="2"/>
  <c r="F37" i="2"/>
  <c r="E37" i="2"/>
  <c r="F35" i="2"/>
  <c r="E35" i="2"/>
  <c r="F34" i="2"/>
  <c r="E34" i="2"/>
  <c r="F33" i="2"/>
  <c r="E33" i="2"/>
  <c r="F32" i="2"/>
  <c r="E32" i="2"/>
  <c r="F31" i="2"/>
  <c r="E31" i="2"/>
  <c r="F30" i="2"/>
  <c r="E30" i="2"/>
  <c r="F28" i="2"/>
  <c r="E28" i="2"/>
  <c r="F23" i="2"/>
  <c r="E23" i="2"/>
  <c r="F20" i="2"/>
  <c r="E20" i="2"/>
  <c r="F17" i="2"/>
  <c r="E17" i="2"/>
  <c r="F16" i="2"/>
  <c r="E16" i="2"/>
  <c r="F13" i="2"/>
  <c r="E13" i="2"/>
  <c r="F11" i="2"/>
  <c r="E11" i="2"/>
  <c r="F9" i="2"/>
  <c r="E9" i="2"/>
  <c r="F8" i="2"/>
  <c r="E8" i="2"/>
  <c r="F7" i="2"/>
  <c r="E7" i="2"/>
  <c r="F6" i="2"/>
  <c r="E6" i="2"/>
  <c r="F5" i="2"/>
  <c r="E5" i="2"/>
  <c r="F2" i="2"/>
  <c r="E2" i="2"/>
  <c r="E54" i="1" l="1"/>
  <c r="F54" i="1"/>
  <c r="E32" i="1"/>
  <c r="F32" i="1"/>
  <c r="E33" i="1"/>
  <c r="F33" i="1"/>
  <c r="E34" i="1"/>
  <c r="F34" i="1"/>
  <c r="E35" i="1"/>
  <c r="F35" i="1"/>
  <c r="E36" i="1"/>
  <c r="F36" i="1"/>
  <c r="E37" i="1"/>
  <c r="F37" i="1"/>
  <c r="E38" i="1"/>
  <c r="F38" i="1"/>
  <c r="E39" i="1"/>
  <c r="F39" i="1"/>
  <c r="E40" i="1"/>
  <c r="F40" i="1"/>
  <c r="E41" i="1"/>
  <c r="F41" i="1"/>
  <c r="E42" i="1"/>
  <c r="F42" i="1"/>
  <c r="E43" i="1"/>
  <c r="F43" i="1"/>
  <c r="E44" i="1"/>
  <c r="F44" i="1"/>
  <c r="E47" i="1"/>
  <c r="F47" i="1"/>
  <c r="E48" i="1"/>
  <c r="F48" i="1"/>
  <c r="E49" i="1"/>
  <c r="F49" i="1"/>
  <c r="E50" i="1"/>
  <c r="F50" i="1"/>
  <c r="E51" i="1"/>
  <c r="F51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2" i="1"/>
</calcChain>
</file>

<file path=xl/sharedStrings.xml><?xml version="1.0" encoding="utf-8"?>
<sst xmlns="http://schemas.openxmlformats.org/spreadsheetml/2006/main" count="491" uniqueCount="80">
  <si>
    <t>Taxon</t>
  </si>
  <si>
    <t>Number</t>
  </si>
  <si>
    <t>Length</t>
  </si>
  <si>
    <t>Width</t>
  </si>
  <si>
    <t>Ulg.PA17270_1</t>
  </si>
  <si>
    <t>Ulg.PA17270_2</t>
  </si>
  <si>
    <t>Ulg.PA17270_3</t>
  </si>
  <si>
    <t>Ulg.PA17270_4</t>
  </si>
  <si>
    <t>Ulg.PA17270_5</t>
  </si>
  <si>
    <t>Ulg.PA17270_6</t>
  </si>
  <si>
    <t>Ulg.PA17270_7</t>
  </si>
  <si>
    <t>Ulg.PA17270_8</t>
  </si>
  <si>
    <t>Ulg.PA17270_9</t>
  </si>
  <si>
    <t>Cynodictis_longirostris</t>
  </si>
  <si>
    <t>Ulg.PA17270_10</t>
  </si>
  <si>
    <t>Ulg.PA17270_11</t>
  </si>
  <si>
    <t>Ulg.PA17270_12</t>
  </si>
  <si>
    <t>Ulg.PA17270_13</t>
  </si>
  <si>
    <t>Ulg.PA17270_14</t>
  </si>
  <si>
    <t>Ulg.PA17270_15</t>
  </si>
  <si>
    <t>Ulg.PA17270_16</t>
  </si>
  <si>
    <t>Ulg.PA17270_17</t>
  </si>
  <si>
    <t>Cynodictis_lacustris</t>
  </si>
  <si>
    <t>Ulg.PA17270_18</t>
  </si>
  <si>
    <t>Ulg.PA17270_19</t>
  </si>
  <si>
    <t>Ulg.PA17270_20</t>
  </si>
  <si>
    <t>Ulg.PA17270_30</t>
  </si>
  <si>
    <t>Ulg.PA17270_31</t>
  </si>
  <si>
    <t>Ulg.PA17270_21</t>
  </si>
  <si>
    <t>Ulg.PA17270_22</t>
  </si>
  <si>
    <t>Ulg.PA17270_23</t>
  </si>
  <si>
    <t>Ulg.PA17270_24</t>
  </si>
  <si>
    <t>Ulg.PA17270_26</t>
  </si>
  <si>
    <t>Ulg.PA17270_27</t>
  </si>
  <si>
    <t>Ulg.PA17270_28</t>
  </si>
  <si>
    <t>Ulg.PA17270_29</t>
  </si>
  <si>
    <t>Ratio Width/Length</t>
  </si>
  <si>
    <t>Ratio Length/Width</t>
  </si>
  <si>
    <t>Cynodictis_intermedius</t>
  </si>
  <si>
    <t>Ulg.PA17270_33</t>
  </si>
  <si>
    <t>Ulg.PA17270_34</t>
  </si>
  <si>
    <t>Ulg.PA17270_35</t>
  </si>
  <si>
    <t>Ulg.PA17270_36</t>
  </si>
  <si>
    <t>Ulg.PA17270_37</t>
  </si>
  <si>
    <t>Ulg.PA17270_38</t>
  </si>
  <si>
    <t>Ulg.PA17270_39</t>
  </si>
  <si>
    <t>Ulg.PA17270_40</t>
  </si>
  <si>
    <t>Ulg.PA17270_41</t>
  </si>
  <si>
    <t>Ulg.PA17270_42</t>
  </si>
  <si>
    <t>Ulg.PA17270_43</t>
  </si>
  <si>
    <t>Ulg.PA17270_44</t>
  </si>
  <si>
    <t>Ulg.PA17270_45</t>
  </si>
  <si>
    <t>Ulg.PA17270_48</t>
  </si>
  <si>
    <t>Ulg.PA17270_49</t>
  </si>
  <si>
    <t>Ulg.PA17270_50</t>
  </si>
  <si>
    <t>Ulg.PA17270_51</t>
  </si>
  <si>
    <t>Ulg.PA17270_52</t>
  </si>
  <si>
    <t>Ulg.PA17399</t>
  </si>
  <si>
    <t>Dentary depth</t>
  </si>
  <si>
    <t>Ratio Lm1/DD</t>
  </si>
  <si>
    <t>Ulg.PA17270_46</t>
  </si>
  <si>
    <t>Ulg.PA17270_47</t>
  </si>
  <si>
    <t>Length m1</t>
  </si>
  <si>
    <t>Width m1</t>
  </si>
  <si>
    <t>Ratio m1  Length/Width</t>
  </si>
  <si>
    <t>Length p4</t>
  </si>
  <si>
    <t>Width p4</t>
  </si>
  <si>
    <t>Length  m2</t>
  </si>
  <si>
    <t>Width m2</t>
  </si>
  <si>
    <t>Ratio m2 Length/Width</t>
  </si>
  <si>
    <t>Ratio Lm1/Lp4</t>
  </si>
  <si>
    <t>Ratio Lm1/Lm2</t>
  </si>
  <si>
    <t>KUL.PLV593</t>
  </si>
  <si>
    <t>KUL.PLV589</t>
  </si>
  <si>
    <t>KUL.PLV1510</t>
  </si>
  <si>
    <t>Ulg.PA17270_53</t>
  </si>
  <si>
    <t>Ulg.PA17270_54</t>
  </si>
  <si>
    <t>Cynodictis_palmidens</t>
  </si>
  <si>
    <t>KUL.PLV578</t>
  </si>
  <si>
    <t>Cynodictis_exilis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</si>
</sst>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4" fillId="0" borderId="0" xfId="0" applyFont="1"/>
    <xf numFmtId="0" fontId="0" fillId="0" borderId="0" xfId="0" applyFill="1"/>
    <xf numFmtId="0" fontId="5" fillId="0" borderId="0" xfId="0" applyFont="1" applyFill="1"/>
    <xf numFmtId="2" fontId="5" fillId="0" borderId="0" xfId="0" applyNumberFormat="1" applyFont="1" applyFill="1"/>
    <xf numFmtId="2" fontId="5" fillId="0" borderId="0" xfId="0" applyNumberFormat="1" applyFont="1"/>
    <xf numFmtId="0" fontId="5" fillId="0" borderId="0" xfId="0" applyFont="1"/>
    <xf numFmtId="0" fontId="3" fillId="0" borderId="0" xfId="0" applyFont="1"/>
    <xf numFmtId="0" fontId="3" fillId="0" borderId="0" xfId="0" applyFont="1" applyFill="1"/>
  </cellXfs>
  <cellStyles count="1">
    <cellStyle name="Normal" xfId="0" builtinId="0"/>
  </cellStyles>
  <dxfs count="43"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2ED877D-DF9B-4DF7-BCDF-CA72A94CCEBA}" name="Tableau15" displayName="Tableau15" ref="A1:O58" totalsRowShown="0" headerRowDxfId="42" dataDxfId="23">
  <autoFilter ref="A1:O58" xr:uid="{A7A4D95C-6666-43AD-A78A-C70C4CDF9DFF}"/>
  <tableColumns count="15">
    <tableColumn id="1" xr3:uid="{0514BF3D-0B2B-4C3F-9BFC-414FD2170BCB}" name="Taxon" dataDxfId="38"/>
    <tableColumn id="2" xr3:uid="{FC0C243F-49AC-42BC-BBCB-3A574C20FF7C}" name="Number" dataDxfId="37"/>
    <tableColumn id="3" xr3:uid="{C014A4FD-9A9F-4CC8-A127-08E370211421}" name="Length m1" dataDxfId="36"/>
    <tableColumn id="4" xr3:uid="{735AA68D-9C91-48EA-BACE-9267E016C0FE}" name="Width m1" dataDxfId="35"/>
    <tableColumn id="6" xr3:uid="{EFA69475-2691-4C29-9B60-239D808D16E3}" name="Ratio m1  Length/Width" dataDxfId="34">
      <calculatedColumnFormula>C2/D2</calculatedColumnFormula>
    </tableColumn>
    <tableColumn id="7" xr3:uid="{D4809319-4B3E-4B62-B67F-9FE4B63CB12B}" name="Dentary depth" dataDxfId="33"/>
    <tableColumn id="8" xr3:uid="{9332186E-385E-44EE-A5A0-D9E6D4CBB7C9}" name="Ratio Lm1/DD" dataDxfId="32">
      <calculatedColumnFormula>Tableau15[[#This Row],[Length m1]]/Tableau15[[#This Row],[Dentary depth]]</calculatedColumnFormula>
    </tableColumn>
    <tableColumn id="9" xr3:uid="{36023E26-1990-429A-A8AA-E13745389ED5}" name="Length p4" dataDxfId="31"/>
    <tableColumn id="10" xr3:uid="{BFADCBCF-5C81-4742-A0F4-C13558C76264}" name="Width p4" dataDxfId="30"/>
    <tableColumn id="12" xr3:uid="{2AF64BF2-5075-4318-BE1F-C1247EBA0CCF}" name="Ratio Length/Width" dataDxfId="29"/>
    <tableColumn id="13" xr3:uid="{3E33D40C-8293-4036-947D-21B0295A7547}" name="Length  m2" dataDxfId="28"/>
    <tableColumn id="14" xr3:uid="{1BF06DEA-E1AC-48D7-9409-B4CDBC27A0B8}" name="Width m2" dataDxfId="27"/>
    <tableColumn id="16" xr3:uid="{56C91E5A-37BB-4D08-8C87-A9ABB7C3E0C8}" name="Ratio m2 Length/Width" dataDxfId="26">
      <calculatedColumnFormula>K2/L2</calculatedColumnFormula>
    </tableColumn>
    <tableColumn id="17" xr3:uid="{E734F53E-2E1A-4E89-B3D4-D67E6FDA586D}" name="Ratio Lm1/Lp4" dataDxfId="25">
      <calculatedColumnFormula>Tableau15[[#This Row],[Length m1]]/Tableau15[[#This Row],[Length p4]]</calculatedColumnFormula>
    </tableColumn>
    <tableColumn id="18" xr3:uid="{490E7CD8-58DA-4B48-BD71-2FA867DF33D0}" name="Ratio Lm1/Lm2" dataDxfId="24">
      <calculatedColumnFormula>Tableau15[[#This Row],[Length m1]]/Tableau15[[#This Row],[Length  m2]]</calculatedColumnFormula>
    </tableColumn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3D0E7CE-39EF-434D-9926-FAAE05766A41}" name="Tableau1" displayName="Tableau1" ref="A1:H58" totalsRowShown="0" headerRowDxfId="41" dataDxfId="14">
  <autoFilter ref="A1:H58" xr:uid="{60D01584-EA90-42F5-BDC5-58DFC0598923}"/>
  <tableColumns count="8">
    <tableColumn id="1" xr3:uid="{DCDFFA41-F371-4FC6-8EB7-7FE0F60C0A65}" name="Taxon" dataDxfId="22"/>
    <tableColumn id="2" xr3:uid="{32AC58EF-4D03-458D-A92A-5ADB1B3348C4}" name="Number" dataDxfId="21"/>
    <tableColumn id="3" xr3:uid="{06A52C56-45B3-4DB1-B988-18D64C3B2EAF}" name="Length" dataDxfId="20"/>
    <tableColumn id="4" xr3:uid="{0C863453-FE67-49CB-86EE-3EC9A4C09579}" name="Width" dataDxfId="19"/>
    <tableColumn id="5" xr3:uid="{B57D649D-F5DE-4438-A550-E3537F706D57}" name="Ratio Width/Length" dataDxfId="18"/>
    <tableColumn id="6" xr3:uid="{0603F56A-5C42-4959-92EE-175B6AA868C6}" name="Ratio Length/Width" dataDxfId="17"/>
    <tableColumn id="7" xr3:uid="{733EC94B-C471-4FFB-B4CB-94DD13FA6AF4}" name="Dentary depth" dataDxfId="16"/>
    <tableColumn id="8" xr3:uid="{AEE0A91C-0DAC-4950-A0AB-AF1008F59BE0}" name="Ratio Lm1/DD" dataDxfId="15">
      <calculatedColumnFormula>Tableau1[[#This Row],[Length]]/Tableau1[[#This Row],[Dentary depth]]</calculatedColumnFormula>
    </tableColumn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03A481C-443F-4826-940B-AF24C8B1D2EC}" name="Tableau13" displayName="Tableau13" ref="A1:F58" totalsRowShown="0" headerRowDxfId="40" dataDxfId="7">
  <autoFilter ref="A1:F58" xr:uid="{63226ED5-2A73-40E1-834D-0B974CC55AF4}"/>
  <tableColumns count="6">
    <tableColumn id="1" xr3:uid="{4F15D78E-86C1-4912-BDF5-2D0DAC4EE2C7}" name="Taxon" dataDxfId="13"/>
    <tableColumn id="2" xr3:uid="{F6CF9C1E-EECA-4CBC-837F-0712A845722E}" name="Number" dataDxfId="12"/>
    <tableColumn id="3" xr3:uid="{D450D5BE-9FB1-4231-81F2-44DC6D1C792F}" name="Length" dataDxfId="11"/>
    <tableColumn id="4" xr3:uid="{B44FF0D5-EBD8-4E46-AA65-2A75104D2B85}" name="Width" dataDxfId="10"/>
    <tableColumn id="5" xr3:uid="{9431ED97-2D97-4E33-B100-5BDB3240FFF3}" name="Ratio Width/Length" dataDxfId="9">
      <calculatedColumnFormula>D2/C2</calculatedColumnFormula>
    </tableColumn>
    <tableColumn id="6" xr3:uid="{8ACF1AA2-081A-4C6D-B8CB-CE82F73B4215}" name="Ratio Length/Width" dataDxfId="8">
      <calculatedColumnFormula>C2/D2</calculatedColumnFormula>
    </tableColumn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CE0F811-125D-4ACD-B245-E8CB7DD46F94}" name="Tableau134" displayName="Tableau134" ref="A1:F58" totalsRowShown="0" headerRowDxfId="39" dataDxfId="0">
  <autoFilter ref="A1:F58" xr:uid="{11727C91-A1BE-4B9B-B1B3-54BDF1D593CE}"/>
  <tableColumns count="6">
    <tableColumn id="1" xr3:uid="{B487F7DB-2553-4781-A8D0-65E40288536B}" name="Taxon" dataDxfId="6"/>
    <tableColumn id="2" xr3:uid="{05F1287E-E0BD-4AEF-AD47-29702BBD8721}" name="Number" dataDxfId="5"/>
    <tableColumn id="3" xr3:uid="{B869ECEE-8F00-4FB8-B2B6-50DAB63BE854}" name="Length" dataDxfId="4"/>
    <tableColumn id="4" xr3:uid="{28B6D70A-F57B-41FD-BFE9-D1FF409A9DF5}" name="Width" dataDxfId="3"/>
    <tableColumn id="5" xr3:uid="{0DFB2D31-AD3C-466A-90FD-5CCEB8DD9603}" name="Ratio Width/Length" dataDxfId="2">
      <calculatedColumnFormula>D2/C2</calculatedColumnFormula>
    </tableColumn>
    <tableColumn id="6" xr3:uid="{A307FB57-D1F3-4E80-82EA-DF931ED8200F}" name="Ratio Length/Width" dataDxfId="1">
      <calculatedColumnFormula>C2/D2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FB3D71-FE6C-4710-8727-6D5DD7FFB4DD}">
  <dimension ref="A1:O58"/>
  <sheetViews>
    <sheetView tabSelected="1" workbookViewId="0">
      <selection activeCell="B23" sqref="B23"/>
    </sheetView>
  </sheetViews>
  <sheetFormatPr baseColWidth="10" defaultRowHeight="14.4" x14ac:dyDescent="0.3"/>
  <cols>
    <col min="1" max="1" width="23.33203125" customWidth="1"/>
    <col min="2" max="2" width="16.5546875" customWidth="1"/>
    <col min="5" max="5" width="24.5546875" customWidth="1"/>
    <col min="6" max="6" width="16.88671875" customWidth="1"/>
    <col min="7" max="7" width="15.5546875" customWidth="1"/>
    <col min="8" max="8" width="12" customWidth="1"/>
    <col min="10" max="10" width="21.44140625" customWidth="1"/>
    <col min="11" max="11" width="14.109375" customWidth="1"/>
    <col min="12" max="12" width="12.6640625" customWidth="1"/>
    <col min="13" max="13" width="24.6640625" customWidth="1"/>
    <col min="14" max="14" width="17.109375" customWidth="1"/>
    <col min="15" max="15" width="16.5546875" customWidth="1"/>
  </cols>
  <sheetData>
    <row r="1" spans="1:15" x14ac:dyDescent="0.3">
      <c r="A1" s="1" t="s">
        <v>0</v>
      </c>
      <c r="B1" s="1" t="s">
        <v>1</v>
      </c>
      <c r="C1" s="1" t="s">
        <v>62</v>
      </c>
      <c r="D1" s="1" t="s">
        <v>63</v>
      </c>
      <c r="E1" s="1" t="s">
        <v>64</v>
      </c>
      <c r="F1" s="1" t="s">
        <v>58</v>
      </c>
      <c r="G1" s="1" t="s">
        <v>59</v>
      </c>
      <c r="H1" s="1" t="s">
        <v>65</v>
      </c>
      <c r="I1" s="1" t="s">
        <v>66</v>
      </c>
      <c r="J1" s="1" t="s">
        <v>37</v>
      </c>
      <c r="K1" s="1" t="s">
        <v>67</v>
      </c>
      <c r="L1" s="1" t="s">
        <v>68</v>
      </c>
      <c r="M1" s="1" t="s">
        <v>69</v>
      </c>
      <c r="N1" s="1" t="s">
        <v>70</v>
      </c>
      <c r="O1" s="1" t="s">
        <v>71</v>
      </c>
    </row>
    <row r="2" spans="1:15" s="8" customFormat="1" x14ac:dyDescent="0.3">
      <c r="A2" s="4" t="s">
        <v>22</v>
      </c>
      <c r="B2" s="4" t="s">
        <v>6</v>
      </c>
      <c r="C2" s="5">
        <v>9.4499999999999993</v>
      </c>
      <c r="D2" s="5">
        <v>5.09</v>
      </c>
      <c r="E2" s="5">
        <f t="shared" ref="E2:E33" si="0">C2/D2</f>
        <v>1.8565815324165029</v>
      </c>
      <c r="F2" s="4">
        <v>10.67</v>
      </c>
      <c r="G2" s="5">
        <f>Tableau15[[#This Row],[Length m1]]/Tableau15[[#This Row],[Dentary depth]]</f>
        <v>0.88566073102155574</v>
      </c>
      <c r="H2" s="5">
        <v>6.82</v>
      </c>
      <c r="I2" s="5">
        <v>3.02</v>
      </c>
      <c r="J2" s="5">
        <f t="shared" ref="J2:J11" si="1">H2/I2</f>
        <v>2.2582781456953644</v>
      </c>
      <c r="K2" s="5">
        <v>4.57</v>
      </c>
      <c r="L2" s="5">
        <v>3.21</v>
      </c>
      <c r="M2" s="5">
        <f t="shared" ref="M2:M10" si="2">K2/L2</f>
        <v>1.4236760124610592</v>
      </c>
      <c r="N2" s="5">
        <f>Tableau15[[#This Row],[Length m1]]/Tableau15[[#This Row],[Length p4]]</f>
        <v>1.3856304985337242</v>
      </c>
      <c r="O2" s="5">
        <f>Tableau15[[#This Row],[Length m1]]/Tableau15[[#This Row],[Length  m2]]</f>
        <v>2.0678336980306344</v>
      </c>
    </row>
    <row r="3" spans="1:15" x14ac:dyDescent="0.3">
      <c r="A3" s="4" t="s">
        <v>79</v>
      </c>
      <c r="B3" s="4" t="s">
        <v>7</v>
      </c>
      <c r="C3" s="5">
        <v>8.9</v>
      </c>
      <c r="D3" s="5">
        <v>4.38</v>
      </c>
      <c r="E3" s="5">
        <f t="shared" si="0"/>
        <v>2.031963470319635</v>
      </c>
      <c r="F3" s="4">
        <v>9.49</v>
      </c>
      <c r="G3" s="5">
        <f>Tableau15[[#This Row],[Length m1]]/Tableau15[[#This Row],[Dentary depth]]</f>
        <v>0.93782929399367754</v>
      </c>
      <c r="H3" s="5">
        <v>0</v>
      </c>
      <c r="I3" s="5">
        <v>0</v>
      </c>
      <c r="J3" s="5">
        <v>0</v>
      </c>
      <c r="K3" s="5">
        <v>0</v>
      </c>
      <c r="L3" s="5">
        <v>0</v>
      </c>
      <c r="M3" s="5">
        <v>0</v>
      </c>
      <c r="N3" s="5">
        <v>0</v>
      </c>
      <c r="O3" s="5">
        <v>0</v>
      </c>
    </row>
    <row r="4" spans="1:15" x14ac:dyDescent="0.3">
      <c r="A4" s="4" t="s">
        <v>79</v>
      </c>
      <c r="B4" s="4" t="s">
        <v>8</v>
      </c>
      <c r="C4" s="5">
        <v>8.98</v>
      </c>
      <c r="D4" s="5">
        <v>4.92</v>
      </c>
      <c r="E4" s="5">
        <f t="shared" si="0"/>
        <v>1.8252032520325205</v>
      </c>
      <c r="F4" s="4">
        <v>9.06</v>
      </c>
      <c r="G4" s="5">
        <f>Tableau15[[#This Row],[Length m1]]/Tableau15[[#This Row],[Dentary depth]]</f>
        <v>0.99116997792494477</v>
      </c>
      <c r="H4" s="5">
        <v>0</v>
      </c>
      <c r="I4" s="5">
        <v>0</v>
      </c>
      <c r="J4" s="5">
        <v>0</v>
      </c>
      <c r="K4" s="5">
        <v>0</v>
      </c>
      <c r="L4" s="5">
        <v>0</v>
      </c>
      <c r="M4" s="5">
        <v>0</v>
      </c>
      <c r="N4" s="5">
        <v>0</v>
      </c>
      <c r="O4" s="5">
        <v>0</v>
      </c>
    </row>
    <row r="5" spans="1:15" x14ac:dyDescent="0.3">
      <c r="A5" s="4" t="s">
        <v>79</v>
      </c>
      <c r="B5" s="4" t="s">
        <v>4</v>
      </c>
      <c r="C5" s="5">
        <v>7.87</v>
      </c>
      <c r="D5" s="5">
        <v>3.89</v>
      </c>
      <c r="E5" s="5">
        <f t="shared" si="0"/>
        <v>2.0231362467866325</v>
      </c>
      <c r="F5" s="4">
        <v>9.02</v>
      </c>
      <c r="G5" s="5">
        <f>Tableau15[[#This Row],[Length m1]]/Tableau15[[#This Row],[Dentary depth]]</f>
        <v>0.8725055432372506</v>
      </c>
      <c r="H5" s="5">
        <v>6.16</v>
      </c>
      <c r="I5" s="5">
        <v>2.59</v>
      </c>
      <c r="J5" s="5">
        <f t="shared" si="1"/>
        <v>2.3783783783783785</v>
      </c>
      <c r="K5" s="5">
        <v>5.17</v>
      </c>
      <c r="L5" s="5">
        <v>3.05</v>
      </c>
      <c r="M5" s="5">
        <f t="shared" si="2"/>
        <v>1.6950819672131148</v>
      </c>
      <c r="N5" s="5">
        <f>Tableau15[[#This Row],[Length m1]]/Tableau15[[#This Row],[Length p4]]</f>
        <v>1.2775974025974026</v>
      </c>
      <c r="O5" s="5">
        <f>Tableau15[[#This Row],[Length m1]]/Tableau15[[#This Row],[Length  m2]]</f>
        <v>1.5222437137330755</v>
      </c>
    </row>
    <row r="6" spans="1:15" x14ac:dyDescent="0.3">
      <c r="A6" s="4" t="s">
        <v>79</v>
      </c>
      <c r="B6" s="4" t="s">
        <v>5</v>
      </c>
      <c r="C6" s="5">
        <v>7.79</v>
      </c>
      <c r="D6" s="5">
        <v>3.79</v>
      </c>
      <c r="E6" s="5">
        <f t="shared" si="0"/>
        <v>2.0554089709762531</v>
      </c>
      <c r="F6" s="4">
        <v>12.97</v>
      </c>
      <c r="G6" s="5">
        <f>Tableau15[[#This Row],[Length m1]]/Tableau15[[#This Row],[Dentary depth]]</f>
        <v>0.60061680801850426</v>
      </c>
      <c r="H6" s="5">
        <v>6.08</v>
      </c>
      <c r="I6" s="5">
        <v>2.39</v>
      </c>
      <c r="J6" s="5">
        <f t="shared" si="1"/>
        <v>2.5439330543933054</v>
      </c>
      <c r="K6" s="5">
        <v>4.34</v>
      </c>
      <c r="L6" s="5">
        <v>2.75</v>
      </c>
      <c r="M6" s="5">
        <f t="shared" si="2"/>
        <v>1.5781818181818181</v>
      </c>
      <c r="N6" s="5">
        <f>Tableau15[[#This Row],[Length m1]]/Tableau15[[#This Row],[Length p4]]</f>
        <v>1.28125</v>
      </c>
      <c r="O6" s="5">
        <f>Tableau15[[#This Row],[Length m1]]/Tableau15[[#This Row],[Length  m2]]</f>
        <v>1.7949308755760369</v>
      </c>
    </row>
    <row r="7" spans="1:15" x14ac:dyDescent="0.3">
      <c r="A7" s="4" t="s">
        <v>79</v>
      </c>
      <c r="B7" s="4" t="s">
        <v>9</v>
      </c>
      <c r="C7" s="5">
        <v>8.5399999999999991</v>
      </c>
      <c r="D7" s="5">
        <v>4.2</v>
      </c>
      <c r="E7" s="5">
        <f t="shared" si="0"/>
        <v>2.0333333333333332</v>
      </c>
      <c r="F7" s="4">
        <v>9.85</v>
      </c>
      <c r="G7" s="5">
        <f>Tableau15[[#This Row],[Length m1]]/Tableau15[[#This Row],[Dentary depth]]</f>
        <v>0.86700507614213196</v>
      </c>
      <c r="H7" s="5">
        <v>6.15</v>
      </c>
      <c r="I7" s="5">
        <v>2.74</v>
      </c>
      <c r="J7" s="5">
        <f t="shared" si="1"/>
        <v>2.2445255474452552</v>
      </c>
      <c r="K7" s="5">
        <v>5.19</v>
      </c>
      <c r="L7" s="5">
        <v>3.63</v>
      </c>
      <c r="M7" s="5">
        <f t="shared" si="2"/>
        <v>1.4297520661157026</v>
      </c>
      <c r="N7" s="5">
        <f>Tableau15[[#This Row],[Length m1]]/Tableau15[[#This Row],[Length p4]]</f>
        <v>1.3886178861788616</v>
      </c>
      <c r="O7" s="5">
        <f>Tableau15[[#This Row],[Length m1]]/Tableau15[[#This Row],[Length  m2]]</f>
        <v>1.6454720616570324</v>
      </c>
    </row>
    <row r="8" spans="1:15" x14ac:dyDescent="0.3">
      <c r="A8" s="4" t="s">
        <v>79</v>
      </c>
      <c r="B8" s="4" t="s">
        <v>10</v>
      </c>
      <c r="C8" s="5">
        <v>8.81</v>
      </c>
      <c r="D8" s="5">
        <v>4.42</v>
      </c>
      <c r="E8" s="5">
        <f t="shared" si="0"/>
        <v>1.9932126696832582</v>
      </c>
      <c r="F8" s="4">
        <v>9.89</v>
      </c>
      <c r="G8" s="5">
        <f>Tableau15[[#This Row],[Length m1]]/Tableau15[[#This Row],[Dentary depth]]</f>
        <v>0.89079878665318502</v>
      </c>
      <c r="H8" s="5">
        <v>6.27</v>
      </c>
      <c r="I8" s="5">
        <v>2.65</v>
      </c>
      <c r="J8" s="5">
        <f t="shared" si="1"/>
        <v>2.3660377358490563</v>
      </c>
      <c r="K8" s="5">
        <v>0</v>
      </c>
      <c r="L8" s="5">
        <v>0</v>
      </c>
      <c r="M8" s="5">
        <v>0</v>
      </c>
      <c r="N8" s="5">
        <f>Tableau15[[#This Row],[Length m1]]/Tableau15[[#This Row],[Length p4]]</f>
        <v>1.4051036682615632</v>
      </c>
      <c r="O8" s="5">
        <v>0</v>
      </c>
    </row>
    <row r="9" spans="1:15" x14ac:dyDescent="0.3">
      <c r="A9" s="4" t="s">
        <v>79</v>
      </c>
      <c r="B9" s="4" t="s">
        <v>11</v>
      </c>
      <c r="C9" s="5">
        <v>9.07</v>
      </c>
      <c r="D9" s="5">
        <v>4.41</v>
      </c>
      <c r="E9" s="5">
        <f t="shared" si="0"/>
        <v>2.0566893424036281</v>
      </c>
      <c r="F9" s="4">
        <v>9.01</v>
      </c>
      <c r="G9" s="5">
        <f>Tableau15[[#This Row],[Length m1]]/Tableau15[[#This Row],[Dentary depth]]</f>
        <v>1.0066592674805772</v>
      </c>
      <c r="H9" s="5">
        <v>7.21</v>
      </c>
      <c r="I9" s="5">
        <v>2.35</v>
      </c>
      <c r="J9" s="5">
        <f t="shared" si="1"/>
        <v>3.0680851063829784</v>
      </c>
      <c r="K9" s="5">
        <v>0</v>
      </c>
      <c r="L9" s="5">
        <v>0</v>
      </c>
      <c r="M9" s="5">
        <v>0</v>
      </c>
      <c r="N9" s="5">
        <f>Tableau15[[#This Row],[Length m1]]/Tableau15[[#This Row],[Length p4]]</f>
        <v>1.2579750346740639</v>
      </c>
      <c r="O9" s="5">
        <v>0</v>
      </c>
    </row>
    <row r="10" spans="1:15" x14ac:dyDescent="0.3">
      <c r="A10" s="4" t="s">
        <v>79</v>
      </c>
      <c r="B10" s="4" t="s">
        <v>12</v>
      </c>
      <c r="C10" s="5">
        <v>8.16</v>
      </c>
      <c r="D10" s="5">
        <v>4.5</v>
      </c>
      <c r="E10" s="5">
        <f t="shared" si="0"/>
        <v>1.8133333333333335</v>
      </c>
      <c r="F10" s="4">
        <v>9.76</v>
      </c>
      <c r="G10" s="5">
        <f>Tableau15[[#This Row],[Length m1]]/Tableau15[[#This Row],[Dentary depth]]</f>
        <v>0.83606557377049184</v>
      </c>
      <c r="H10" s="5">
        <v>0</v>
      </c>
      <c r="I10" s="5">
        <v>0</v>
      </c>
      <c r="J10" s="5">
        <v>0</v>
      </c>
      <c r="K10" s="5">
        <v>4.91</v>
      </c>
      <c r="L10" s="5">
        <v>3.19</v>
      </c>
      <c r="M10" s="5">
        <f t="shared" si="2"/>
        <v>1.5391849529780566</v>
      </c>
      <c r="N10" s="5">
        <v>0</v>
      </c>
      <c r="O10" s="5">
        <f>Tableau15[[#This Row],[Length m1]]/Tableau15[[#This Row],[Length  m2]]</f>
        <v>1.6619144602851323</v>
      </c>
    </row>
    <row r="11" spans="1:15" x14ac:dyDescent="0.3">
      <c r="A11" s="4" t="s">
        <v>13</v>
      </c>
      <c r="B11" s="4" t="s">
        <v>14</v>
      </c>
      <c r="C11" s="5">
        <v>11.18</v>
      </c>
      <c r="D11" s="5">
        <v>6</v>
      </c>
      <c r="E11" s="5">
        <f t="shared" si="0"/>
        <v>1.8633333333333333</v>
      </c>
      <c r="F11" s="4">
        <v>15.94</v>
      </c>
      <c r="G11" s="5">
        <f>Tableau15[[#This Row],[Length m1]]/Tableau15[[#This Row],[Dentary depth]]</f>
        <v>0.70138017565872024</v>
      </c>
      <c r="H11" s="5">
        <v>8.49</v>
      </c>
      <c r="I11" s="5">
        <v>4.03</v>
      </c>
      <c r="J11" s="5">
        <f t="shared" si="1"/>
        <v>2.1066997518610422</v>
      </c>
      <c r="K11" s="5">
        <v>0</v>
      </c>
      <c r="L11" s="5">
        <v>0</v>
      </c>
      <c r="M11" s="5">
        <v>0</v>
      </c>
      <c r="N11" s="5">
        <f>Tableau15[[#This Row],[Length m1]]/Tableau15[[#This Row],[Length p4]]</f>
        <v>1.3168433451118964</v>
      </c>
      <c r="O11" s="5">
        <v>0</v>
      </c>
    </row>
    <row r="12" spans="1:15" x14ac:dyDescent="0.3">
      <c r="A12" s="4" t="s">
        <v>13</v>
      </c>
      <c r="B12" s="4" t="s">
        <v>15</v>
      </c>
      <c r="C12" s="5">
        <v>11.37</v>
      </c>
      <c r="D12" s="5">
        <v>5.99</v>
      </c>
      <c r="E12" s="5">
        <f t="shared" si="0"/>
        <v>1.8981636060100164</v>
      </c>
      <c r="F12" s="4">
        <v>13.02</v>
      </c>
      <c r="G12" s="5">
        <f>Tableau15[[#This Row],[Length m1]]/Tableau15[[#This Row],[Dentary depth]]</f>
        <v>0.8732718894009216</v>
      </c>
      <c r="H12" s="5">
        <v>8.49</v>
      </c>
      <c r="I12" s="5">
        <v>3.86</v>
      </c>
      <c r="J12" s="5">
        <v>0</v>
      </c>
      <c r="K12" s="5">
        <v>0</v>
      </c>
      <c r="L12" s="5">
        <v>0</v>
      </c>
      <c r="M12" s="5">
        <v>0</v>
      </c>
      <c r="N12" s="5">
        <f>Tableau15[[#This Row],[Length m1]]/Tableau15[[#This Row],[Length p4]]</f>
        <v>1.3392226148409894</v>
      </c>
      <c r="O12" s="5">
        <v>0</v>
      </c>
    </row>
    <row r="13" spans="1:15" s="8" customFormat="1" x14ac:dyDescent="0.3">
      <c r="A13" s="4" t="s">
        <v>22</v>
      </c>
      <c r="B13" s="4" t="s">
        <v>16</v>
      </c>
      <c r="C13" s="5">
        <v>10.119999999999999</v>
      </c>
      <c r="D13" s="5">
        <v>5.44</v>
      </c>
      <c r="E13" s="5">
        <f t="shared" si="0"/>
        <v>1.8602941176470587</v>
      </c>
      <c r="F13" s="4">
        <v>12.66</v>
      </c>
      <c r="G13" s="5">
        <f>Tableau15[[#This Row],[Length m1]]/Tableau15[[#This Row],[Dentary depth]]</f>
        <v>0.79936808846761442</v>
      </c>
      <c r="H13" s="5">
        <v>7.67</v>
      </c>
      <c r="I13" s="5">
        <v>3.24</v>
      </c>
      <c r="J13" s="5">
        <f>H13/I13</f>
        <v>2.3672839506172836</v>
      </c>
      <c r="K13" s="5">
        <v>0</v>
      </c>
      <c r="L13" s="5">
        <v>0</v>
      </c>
      <c r="M13" s="5">
        <v>0</v>
      </c>
      <c r="N13" s="5">
        <f>Tableau15[[#This Row],[Length m1]]/Tableau15[[#This Row],[Length p4]]</f>
        <v>1.3194263363754888</v>
      </c>
      <c r="O13" s="5">
        <v>0</v>
      </c>
    </row>
    <row r="14" spans="1:15" x14ac:dyDescent="0.3">
      <c r="A14" s="4" t="s">
        <v>13</v>
      </c>
      <c r="B14" s="4" t="s">
        <v>17</v>
      </c>
      <c r="C14" s="5">
        <v>11.27</v>
      </c>
      <c r="D14" s="5">
        <v>5.79</v>
      </c>
      <c r="E14" s="5">
        <f t="shared" si="0"/>
        <v>1.9464594127806563</v>
      </c>
      <c r="F14" s="4">
        <v>13.59</v>
      </c>
      <c r="G14" s="5">
        <f>Tableau15[[#This Row],[Length m1]]/Tableau15[[#This Row],[Dentary depth]]</f>
        <v>0.82928623988226635</v>
      </c>
      <c r="H14" s="5">
        <v>8.64</v>
      </c>
      <c r="I14" s="5">
        <v>3.72</v>
      </c>
      <c r="J14" s="5">
        <f>H14/I14</f>
        <v>2.3225806451612905</v>
      </c>
      <c r="K14" s="5">
        <v>0</v>
      </c>
      <c r="L14" s="5">
        <v>0</v>
      </c>
      <c r="M14" s="5">
        <v>0</v>
      </c>
      <c r="N14" s="5">
        <f>Tableau15[[#This Row],[Length m1]]/Tableau15[[#This Row],[Length p4]]</f>
        <v>1.3043981481481479</v>
      </c>
      <c r="O14" s="5">
        <v>0</v>
      </c>
    </row>
    <row r="15" spans="1:15" x14ac:dyDescent="0.3">
      <c r="A15" s="4" t="s">
        <v>13</v>
      </c>
      <c r="B15" s="4" t="s">
        <v>18</v>
      </c>
      <c r="C15" s="5">
        <v>10.66</v>
      </c>
      <c r="D15" s="5">
        <v>5.63</v>
      </c>
      <c r="E15" s="5">
        <f t="shared" si="0"/>
        <v>1.8934280639431618</v>
      </c>
      <c r="F15" s="4">
        <v>13.69</v>
      </c>
      <c r="G15" s="5">
        <f>Tableau15[[#This Row],[Length m1]]/Tableau15[[#This Row],[Dentary depth]]</f>
        <v>0.77867056245434629</v>
      </c>
      <c r="H15" s="5">
        <v>0</v>
      </c>
      <c r="I15" s="5">
        <v>0</v>
      </c>
      <c r="J15" s="5">
        <v>0</v>
      </c>
      <c r="K15" s="5">
        <v>6.03</v>
      </c>
      <c r="L15" s="5">
        <v>3.82</v>
      </c>
      <c r="M15" s="5">
        <f t="shared" ref="M15:M54" si="3">K15/L15</f>
        <v>1.5785340314136127</v>
      </c>
      <c r="N15" s="5">
        <v>0</v>
      </c>
      <c r="O15" s="5">
        <f>Tableau15[[#This Row],[Length m1]]/Tableau15[[#This Row],[Length  m2]]</f>
        <v>1.7678275290215588</v>
      </c>
    </row>
    <row r="16" spans="1:15" x14ac:dyDescent="0.3">
      <c r="A16" s="4" t="s">
        <v>13</v>
      </c>
      <c r="B16" s="4" t="s">
        <v>19</v>
      </c>
      <c r="C16" s="5">
        <v>10.54</v>
      </c>
      <c r="D16" s="5">
        <v>5.89</v>
      </c>
      <c r="E16" s="5">
        <f t="shared" si="0"/>
        <v>1.7894736842105263</v>
      </c>
      <c r="F16" s="4">
        <v>12.86</v>
      </c>
      <c r="G16" s="5">
        <f>Tableau15[[#This Row],[Length m1]]/Tableau15[[#This Row],[Dentary depth]]</f>
        <v>0.81959564541213059</v>
      </c>
      <c r="H16" s="5">
        <v>7.84</v>
      </c>
      <c r="I16" s="5">
        <v>3.67</v>
      </c>
      <c r="J16" s="5">
        <f t="shared" ref="J16:J52" si="4">H16/I16</f>
        <v>2.1362397820163488</v>
      </c>
      <c r="K16" s="5">
        <v>0</v>
      </c>
      <c r="L16" s="5">
        <v>0</v>
      </c>
      <c r="M16" s="5">
        <v>0</v>
      </c>
      <c r="N16" s="5">
        <f>Tableau15[[#This Row],[Length m1]]/Tableau15[[#This Row],[Length p4]]</f>
        <v>1.3443877551020407</v>
      </c>
      <c r="O16" s="5">
        <v>0</v>
      </c>
    </row>
    <row r="17" spans="1:15" x14ac:dyDescent="0.3">
      <c r="A17" s="4" t="s">
        <v>13</v>
      </c>
      <c r="B17" s="4" t="s">
        <v>20</v>
      </c>
      <c r="C17" s="5">
        <v>10.85</v>
      </c>
      <c r="D17" s="5">
        <v>5.39</v>
      </c>
      <c r="E17" s="5">
        <f t="shared" si="0"/>
        <v>2.0129870129870131</v>
      </c>
      <c r="F17" s="4">
        <v>12.56</v>
      </c>
      <c r="G17" s="5">
        <f>Tableau15[[#This Row],[Length m1]]/Tableau15[[#This Row],[Dentary depth]]</f>
        <v>0.86385350318471332</v>
      </c>
      <c r="H17" s="5">
        <v>7.85</v>
      </c>
      <c r="I17" s="5">
        <v>3.51</v>
      </c>
      <c r="J17" s="5">
        <f t="shared" si="4"/>
        <v>2.2364672364672367</v>
      </c>
      <c r="K17" s="5">
        <v>0</v>
      </c>
      <c r="L17" s="5">
        <v>0</v>
      </c>
      <c r="M17" s="5">
        <v>0</v>
      </c>
      <c r="N17" s="5">
        <f>Tableau15[[#This Row],[Length m1]]/Tableau15[[#This Row],[Length p4]]</f>
        <v>1.3821656050955413</v>
      </c>
      <c r="O17" s="5">
        <v>0</v>
      </c>
    </row>
    <row r="18" spans="1:15" x14ac:dyDescent="0.3">
      <c r="A18" s="4" t="s">
        <v>13</v>
      </c>
      <c r="B18" s="4" t="s">
        <v>21</v>
      </c>
      <c r="C18" s="5">
        <v>12.25</v>
      </c>
      <c r="D18" s="5">
        <v>6.72</v>
      </c>
      <c r="E18" s="5">
        <f t="shared" si="0"/>
        <v>1.8229166666666667</v>
      </c>
      <c r="F18" s="4">
        <v>13.66</v>
      </c>
      <c r="G18" s="5">
        <f>Tableau15[[#This Row],[Length m1]]/Tableau15[[#This Row],[Dentary depth]]</f>
        <v>0.89677891654465591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</row>
    <row r="19" spans="1:15" x14ac:dyDescent="0.3">
      <c r="A19" s="4" t="s">
        <v>22</v>
      </c>
      <c r="B19" s="4" t="s">
        <v>23</v>
      </c>
      <c r="C19" s="5">
        <v>10.7</v>
      </c>
      <c r="D19" s="5">
        <v>5.54</v>
      </c>
      <c r="E19" s="5">
        <f t="shared" si="0"/>
        <v>1.9314079422382671</v>
      </c>
      <c r="F19" s="4">
        <v>0</v>
      </c>
      <c r="G19" s="5">
        <v>0</v>
      </c>
      <c r="H19" s="5">
        <v>0</v>
      </c>
      <c r="I19" s="5">
        <v>0</v>
      </c>
      <c r="J19" s="5">
        <v>0</v>
      </c>
      <c r="K19" s="5">
        <v>5.72</v>
      </c>
      <c r="L19" s="5">
        <v>3.54</v>
      </c>
      <c r="M19" s="5">
        <f t="shared" si="3"/>
        <v>1.615819209039548</v>
      </c>
      <c r="N19" s="5">
        <v>0</v>
      </c>
      <c r="O19" s="5">
        <f>Tableau15[[#This Row],[Length m1]]/Tableau15[[#This Row],[Length  m2]]</f>
        <v>1.8706293706293706</v>
      </c>
    </row>
    <row r="20" spans="1:15" x14ac:dyDescent="0.3">
      <c r="A20" s="4" t="s">
        <v>22</v>
      </c>
      <c r="B20" s="4" t="s">
        <v>24</v>
      </c>
      <c r="C20" s="5">
        <v>10.64</v>
      </c>
      <c r="D20" s="5">
        <v>5.5</v>
      </c>
      <c r="E20" s="5">
        <f t="shared" si="0"/>
        <v>1.9345454545454546</v>
      </c>
      <c r="F20" s="4">
        <v>12.43</v>
      </c>
      <c r="G20" s="5">
        <f>Tableau15[[#This Row],[Length m1]]/Tableau15[[#This Row],[Dentary depth]]</f>
        <v>0.85599356395816584</v>
      </c>
      <c r="H20" s="5">
        <v>7.82</v>
      </c>
      <c r="I20" s="5">
        <v>3.9</v>
      </c>
      <c r="J20" s="5">
        <f t="shared" si="4"/>
        <v>2.0051282051282051</v>
      </c>
      <c r="K20" s="5">
        <v>5.31</v>
      </c>
      <c r="L20" s="5">
        <v>3.57</v>
      </c>
      <c r="M20" s="5">
        <f t="shared" si="3"/>
        <v>1.4873949579831933</v>
      </c>
      <c r="N20" s="5">
        <f>Tableau15[[#This Row],[Length m1]]/Tableau15[[#This Row],[Length p4]]</f>
        <v>1.3606138107416881</v>
      </c>
      <c r="O20" s="5">
        <f>Tableau15[[#This Row],[Length m1]]/Tableau15[[#This Row],[Length  m2]]</f>
        <v>2.0037664783427496</v>
      </c>
    </row>
    <row r="21" spans="1:15" x14ac:dyDescent="0.3">
      <c r="A21" s="4" t="s">
        <v>22</v>
      </c>
      <c r="B21" s="4" t="s">
        <v>25</v>
      </c>
      <c r="C21" s="5">
        <v>10.24</v>
      </c>
      <c r="D21" s="5">
        <v>5.46</v>
      </c>
      <c r="E21" s="5">
        <f t="shared" si="0"/>
        <v>1.8754578754578755</v>
      </c>
      <c r="F21" s="4">
        <v>16.059999999999999</v>
      </c>
      <c r="G21" s="5">
        <f>Tableau15[[#This Row],[Length m1]]/Tableau15[[#This Row],[Dentary depth]]</f>
        <v>0.63760896637608977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</row>
    <row r="22" spans="1:15" x14ac:dyDescent="0.3">
      <c r="A22" s="4" t="s">
        <v>22</v>
      </c>
      <c r="B22" s="4" t="s">
        <v>28</v>
      </c>
      <c r="C22" s="5">
        <v>10.81</v>
      </c>
      <c r="D22" s="5">
        <v>5.27</v>
      </c>
      <c r="E22" s="5">
        <f t="shared" si="0"/>
        <v>2.0512333965844407</v>
      </c>
      <c r="F22" s="4">
        <v>0</v>
      </c>
      <c r="G22" s="5">
        <v>0</v>
      </c>
      <c r="H22" s="5">
        <v>0</v>
      </c>
      <c r="I22" s="5">
        <v>0</v>
      </c>
      <c r="J22" s="5">
        <v>0</v>
      </c>
      <c r="K22" s="5">
        <v>5.93</v>
      </c>
      <c r="L22" s="5">
        <v>3.49</v>
      </c>
      <c r="M22" s="5">
        <f t="shared" si="3"/>
        <v>1.6991404011461315</v>
      </c>
      <c r="N22" s="5">
        <v>0</v>
      </c>
      <c r="O22" s="5">
        <f>Tableau15[[#This Row],[Length m1]]/Tableau15[[#This Row],[Length  m2]]</f>
        <v>1.8229342327150087</v>
      </c>
    </row>
    <row r="23" spans="1:15" x14ac:dyDescent="0.3">
      <c r="A23" s="4" t="s">
        <v>22</v>
      </c>
      <c r="B23" s="4" t="s">
        <v>29</v>
      </c>
      <c r="C23" s="5">
        <v>10.89</v>
      </c>
      <c r="D23" s="5">
        <v>5.66</v>
      </c>
      <c r="E23" s="5">
        <f t="shared" si="0"/>
        <v>1.9240282685512369</v>
      </c>
      <c r="F23" s="4">
        <v>13.01</v>
      </c>
      <c r="G23" s="5">
        <f>Tableau15[[#This Row],[Length m1]]/Tableau15[[#This Row],[Dentary depth]]</f>
        <v>0.8370484242890085</v>
      </c>
      <c r="H23" s="5">
        <v>7.85</v>
      </c>
      <c r="I23" s="5">
        <v>3.45</v>
      </c>
      <c r="J23" s="5">
        <f t="shared" si="4"/>
        <v>2.2753623188405796</v>
      </c>
      <c r="K23" s="5">
        <v>5.72</v>
      </c>
      <c r="L23" s="5">
        <v>3.59</v>
      </c>
      <c r="M23" s="5">
        <f t="shared" si="3"/>
        <v>1.5933147632311977</v>
      </c>
      <c r="N23" s="5">
        <f>Tableau15[[#This Row],[Length m1]]/Tableau15[[#This Row],[Length p4]]</f>
        <v>1.3872611464968154</v>
      </c>
      <c r="O23" s="5">
        <f>Tableau15[[#This Row],[Length m1]]/Tableau15[[#This Row],[Length  m2]]</f>
        <v>1.903846153846154</v>
      </c>
    </row>
    <row r="24" spans="1:15" x14ac:dyDescent="0.3">
      <c r="A24" s="4" t="s">
        <v>22</v>
      </c>
      <c r="B24" s="4" t="s">
        <v>30</v>
      </c>
      <c r="C24" s="5">
        <v>10.8</v>
      </c>
      <c r="D24" s="5">
        <v>5.34</v>
      </c>
      <c r="E24" s="5">
        <f t="shared" si="0"/>
        <v>2.0224719101123596</v>
      </c>
      <c r="F24" s="4">
        <v>13.89</v>
      </c>
      <c r="G24" s="5">
        <f>Tableau15[[#This Row],[Length m1]]/Tableau15[[#This Row],[Dentary depth]]</f>
        <v>0.77753779697624192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</row>
    <row r="25" spans="1:15" x14ac:dyDescent="0.3">
      <c r="A25" s="4" t="s">
        <v>22</v>
      </c>
      <c r="B25" s="4" t="s">
        <v>31</v>
      </c>
      <c r="C25" s="5">
        <v>9.59</v>
      </c>
      <c r="D25" s="5">
        <v>4.8600000000000003</v>
      </c>
      <c r="E25" s="5">
        <f t="shared" si="0"/>
        <v>1.9732510288065841</v>
      </c>
      <c r="F25" s="4">
        <v>10.36</v>
      </c>
      <c r="G25" s="5">
        <f>Tableau15[[#This Row],[Length m1]]/Tableau15[[#This Row],[Dentary depth]]</f>
        <v>0.92567567567567566</v>
      </c>
      <c r="H25" s="5">
        <v>0</v>
      </c>
      <c r="I25" s="5">
        <v>0</v>
      </c>
      <c r="J25" s="5">
        <v>0</v>
      </c>
      <c r="K25" s="5">
        <v>5.13</v>
      </c>
      <c r="L25" s="5">
        <v>3.15</v>
      </c>
      <c r="M25" s="5">
        <f t="shared" si="3"/>
        <v>1.6285714285714286</v>
      </c>
      <c r="N25" s="5">
        <v>0</v>
      </c>
      <c r="O25" s="5">
        <f>Tableau15[[#This Row],[Length m1]]/Tableau15[[#This Row],[Length  m2]]</f>
        <v>1.8693957115009747</v>
      </c>
    </row>
    <row r="26" spans="1:15" x14ac:dyDescent="0.3">
      <c r="A26" s="4" t="s">
        <v>22</v>
      </c>
      <c r="B26" s="4" t="s">
        <v>32</v>
      </c>
      <c r="C26" s="5">
        <v>11.02</v>
      </c>
      <c r="D26" s="5">
        <v>5.65</v>
      </c>
      <c r="E26" s="5">
        <f t="shared" si="0"/>
        <v>1.950442477876106</v>
      </c>
      <c r="F26" s="4">
        <v>12.66</v>
      </c>
      <c r="G26" s="5">
        <f>Tableau15[[#This Row],[Length m1]]/Tableau15[[#This Row],[Dentary depth]]</f>
        <v>0.87045813586097942</v>
      </c>
      <c r="H26" s="5">
        <v>0</v>
      </c>
      <c r="I26" s="5">
        <v>0</v>
      </c>
      <c r="J26" s="5">
        <v>0</v>
      </c>
      <c r="K26" s="5">
        <v>5.64</v>
      </c>
      <c r="L26" s="5">
        <v>3.77</v>
      </c>
      <c r="M26" s="5">
        <f t="shared" si="3"/>
        <v>1.4960212201591512</v>
      </c>
      <c r="N26" s="5">
        <v>0</v>
      </c>
      <c r="O26" s="5">
        <f>Tableau15[[#This Row],[Length m1]]/Tableau15[[#This Row],[Length  m2]]</f>
        <v>1.9539007092198581</v>
      </c>
    </row>
    <row r="27" spans="1:15" x14ac:dyDescent="0.3">
      <c r="A27" s="4" t="s">
        <v>22</v>
      </c>
      <c r="B27" s="4" t="s">
        <v>33</v>
      </c>
      <c r="C27" s="5">
        <v>10.9</v>
      </c>
      <c r="D27" s="5">
        <v>5.13</v>
      </c>
      <c r="E27" s="5">
        <f t="shared" si="0"/>
        <v>2.1247563352826511</v>
      </c>
      <c r="F27" s="4">
        <v>13.07</v>
      </c>
      <c r="G27" s="5">
        <f>Tableau15[[#This Row],[Length m1]]/Tableau15[[#This Row],[Dentary depth]]</f>
        <v>0.8339709257842387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</row>
    <row r="28" spans="1:15" x14ac:dyDescent="0.3">
      <c r="A28" s="4" t="s">
        <v>22</v>
      </c>
      <c r="B28" s="4" t="s">
        <v>34</v>
      </c>
      <c r="C28" s="5">
        <v>10.09</v>
      </c>
      <c r="D28" s="5">
        <v>4.9400000000000004</v>
      </c>
      <c r="E28" s="5">
        <f t="shared" si="0"/>
        <v>2.0425101214574899</v>
      </c>
      <c r="F28" s="4">
        <v>11.75</v>
      </c>
      <c r="G28" s="5">
        <f>Tableau15[[#This Row],[Length m1]]/Tableau15[[#This Row],[Dentary depth]]</f>
        <v>0.85872340425531912</v>
      </c>
      <c r="H28" s="5">
        <v>8.1</v>
      </c>
      <c r="I28" s="5">
        <v>3.34</v>
      </c>
      <c r="J28" s="5">
        <f t="shared" si="4"/>
        <v>2.4251497005988023</v>
      </c>
      <c r="K28" s="5">
        <v>0</v>
      </c>
      <c r="L28" s="5">
        <v>0</v>
      </c>
      <c r="M28" s="5">
        <v>0</v>
      </c>
      <c r="N28" s="5">
        <f>Tableau15[[#This Row],[Length m1]]/Tableau15[[#This Row],[Length p4]]</f>
        <v>1.2456790123456791</v>
      </c>
      <c r="O28" s="5">
        <v>0</v>
      </c>
    </row>
    <row r="29" spans="1:15" x14ac:dyDescent="0.3">
      <c r="A29" s="4" t="s">
        <v>22</v>
      </c>
      <c r="B29" s="4" t="s">
        <v>35</v>
      </c>
      <c r="C29" s="5">
        <v>8.85</v>
      </c>
      <c r="D29" s="5">
        <v>4.88</v>
      </c>
      <c r="E29" s="5">
        <f t="shared" si="0"/>
        <v>1.8135245901639343</v>
      </c>
      <c r="F29" s="4">
        <v>10.210000000000001</v>
      </c>
      <c r="G29" s="5">
        <f>Tableau15[[#This Row],[Length m1]]/Tableau15[[#This Row],[Dentary depth]]</f>
        <v>0.86679725759059734</v>
      </c>
      <c r="H29" s="5">
        <v>0</v>
      </c>
      <c r="I29" s="5">
        <v>0</v>
      </c>
      <c r="J29" s="5">
        <v>0</v>
      </c>
      <c r="K29" s="5">
        <v>5.34</v>
      </c>
      <c r="L29" s="5">
        <v>3.32</v>
      </c>
      <c r="M29" s="5">
        <f t="shared" si="3"/>
        <v>1.6084337349397591</v>
      </c>
      <c r="N29" s="5">
        <v>0</v>
      </c>
      <c r="O29" s="5">
        <f>Tableau15[[#This Row],[Length m1]]/Tableau15[[#This Row],[Length  m2]]</f>
        <v>1.6573033707865168</v>
      </c>
    </row>
    <row r="30" spans="1:15" x14ac:dyDescent="0.3">
      <c r="A30" s="4" t="s">
        <v>22</v>
      </c>
      <c r="B30" s="4" t="s">
        <v>26</v>
      </c>
      <c r="C30" s="5">
        <v>10</v>
      </c>
      <c r="D30" s="5">
        <v>5.0999999999999996</v>
      </c>
      <c r="E30" s="5">
        <f t="shared" si="0"/>
        <v>1.9607843137254903</v>
      </c>
      <c r="F30" s="4">
        <v>9.27</v>
      </c>
      <c r="G30" s="5">
        <f>Tableau15[[#This Row],[Length m1]]/Tableau15[[#This Row],[Dentary depth]]</f>
        <v>1.0787486515641855</v>
      </c>
      <c r="H30" s="5">
        <v>7.05</v>
      </c>
      <c r="I30" s="5">
        <v>3.15</v>
      </c>
      <c r="J30" s="5">
        <f t="shared" si="4"/>
        <v>2.2380952380952381</v>
      </c>
      <c r="K30" s="5">
        <v>0</v>
      </c>
      <c r="L30" s="5">
        <v>0</v>
      </c>
      <c r="M30" s="5">
        <v>0</v>
      </c>
      <c r="N30" s="5">
        <f>Tableau15[[#This Row],[Length m1]]/Tableau15[[#This Row],[Length p4]]</f>
        <v>1.4184397163120568</v>
      </c>
      <c r="O30" s="5">
        <v>0</v>
      </c>
    </row>
    <row r="31" spans="1:15" x14ac:dyDescent="0.3">
      <c r="A31" s="4" t="s">
        <v>22</v>
      </c>
      <c r="B31" s="4" t="s">
        <v>27</v>
      </c>
      <c r="C31" s="5">
        <v>10.28</v>
      </c>
      <c r="D31" s="5">
        <v>5.34</v>
      </c>
      <c r="E31" s="5">
        <f t="shared" si="0"/>
        <v>1.9250936329588015</v>
      </c>
      <c r="F31" s="4">
        <v>10.59</v>
      </c>
      <c r="G31" s="5">
        <f>Tableau15[[#This Row],[Length m1]]/Tableau15[[#This Row],[Dentary depth]]</f>
        <v>0.97072710103871573</v>
      </c>
      <c r="H31" s="5">
        <v>7.58</v>
      </c>
      <c r="I31" s="5">
        <v>3.05</v>
      </c>
      <c r="J31" s="5">
        <f t="shared" si="4"/>
        <v>2.4852459016393444</v>
      </c>
      <c r="K31" s="5">
        <v>0</v>
      </c>
      <c r="L31" s="5">
        <v>0</v>
      </c>
      <c r="M31" s="5">
        <v>0</v>
      </c>
      <c r="N31" s="5">
        <f>Tableau15[[#This Row],[Length m1]]/Tableau15[[#This Row],[Length p4]]</f>
        <v>1.3562005277044853</v>
      </c>
      <c r="O31" s="5">
        <v>0</v>
      </c>
    </row>
    <row r="32" spans="1:15" x14ac:dyDescent="0.3">
      <c r="A32" s="4" t="s">
        <v>38</v>
      </c>
      <c r="B32" s="4" t="s">
        <v>39</v>
      </c>
      <c r="C32" s="4">
        <v>10.74</v>
      </c>
      <c r="D32" s="4">
        <v>5.29</v>
      </c>
      <c r="E32" s="5">
        <f t="shared" si="0"/>
        <v>2.0302457466918713</v>
      </c>
      <c r="F32" s="4">
        <v>12.97</v>
      </c>
      <c r="G32" s="5">
        <f>Tableau15[[#This Row],[Length m1]]/Tableau15[[#This Row],[Dentary depth]]</f>
        <v>0.82806476484194291</v>
      </c>
      <c r="H32" s="5">
        <v>7.9</v>
      </c>
      <c r="I32" s="5">
        <v>3.46</v>
      </c>
      <c r="J32" s="5">
        <f t="shared" si="4"/>
        <v>2.2832369942196533</v>
      </c>
      <c r="K32" s="5">
        <v>5.59</v>
      </c>
      <c r="L32" s="5">
        <v>3.68</v>
      </c>
      <c r="M32" s="5">
        <f t="shared" si="3"/>
        <v>1.5190217391304346</v>
      </c>
      <c r="N32" s="5">
        <f>Tableau15[[#This Row],[Length m1]]/Tableau15[[#This Row],[Length p4]]</f>
        <v>1.3594936708860759</v>
      </c>
      <c r="O32" s="5">
        <f>Tableau15[[#This Row],[Length m1]]/Tableau15[[#This Row],[Length  m2]]</f>
        <v>1.9212880143112703</v>
      </c>
    </row>
    <row r="33" spans="1:15" s="8" customFormat="1" x14ac:dyDescent="0.3">
      <c r="A33" s="4" t="s">
        <v>22</v>
      </c>
      <c r="B33" s="4" t="s">
        <v>40</v>
      </c>
      <c r="C33" s="4">
        <v>8.99</v>
      </c>
      <c r="D33" s="4">
        <v>4.5999999999999996</v>
      </c>
      <c r="E33" s="5">
        <f t="shared" si="0"/>
        <v>1.9543478260869567</v>
      </c>
      <c r="F33" s="4">
        <v>10.94</v>
      </c>
      <c r="G33" s="5">
        <f>Tableau15[[#This Row],[Length m1]]/Tableau15[[#This Row],[Dentary depth]]</f>
        <v>0.82175502742230355</v>
      </c>
      <c r="H33" s="5">
        <v>6.32</v>
      </c>
      <c r="I33" s="5">
        <v>2.86</v>
      </c>
      <c r="J33" s="5">
        <f>H38/I38</f>
        <v>2.3622754491017965</v>
      </c>
      <c r="K33" s="5">
        <v>5.53</v>
      </c>
      <c r="L33" s="5">
        <v>3.49</v>
      </c>
      <c r="M33" s="5">
        <f t="shared" si="3"/>
        <v>1.5845272206303724</v>
      </c>
      <c r="N33" s="5">
        <f>Tableau15[[#This Row],[Length m1]]/Tableau15[[#This Row],[Length p4]]</f>
        <v>1.4224683544303798</v>
      </c>
      <c r="O33" s="5">
        <f>Tableau15[[#This Row],[Length m1]]/Tableau15[[#This Row],[Length  m2]]</f>
        <v>1.6256781193490053</v>
      </c>
    </row>
    <row r="34" spans="1:15" x14ac:dyDescent="0.3">
      <c r="A34" s="4" t="s">
        <v>38</v>
      </c>
      <c r="B34" s="4" t="s">
        <v>41</v>
      </c>
      <c r="C34" s="4">
        <v>9.76</v>
      </c>
      <c r="D34" s="4">
        <v>4.84</v>
      </c>
      <c r="E34" s="5">
        <f t="shared" ref="E34:E57" si="5">C34/D34</f>
        <v>2.0165289256198347</v>
      </c>
      <c r="F34" s="4">
        <v>11.25</v>
      </c>
      <c r="G34" s="5">
        <f>Tableau15[[#This Row],[Length m1]]/Tableau15[[#This Row],[Dentary depth]]</f>
        <v>0.86755555555555552</v>
      </c>
      <c r="H34" s="5">
        <v>7.15</v>
      </c>
      <c r="I34" s="5">
        <v>3.65</v>
      </c>
      <c r="J34" s="5">
        <f t="shared" si="4"/>
        <v>1.9589041095890412</v>
      </c>
      <c r="K34" s="5">
        <v>0</v>
      </c>
      <c r="L34" s="5">
        <v>0</v>
      </c>
      <c r="M34" s="5">
        <v>0</v>
      </c>
      <c r="N34" s="5">
        <f>Tableau15[[#This Row],[Length m1]]/Tableau15[[#This Row],[Length p4]]</f>
        <v>1.3650349650349649</v>
      </c>
      <c r="O34" s="5">
        <v>0</v>
      </c>
    </row>
    <row r="35" spans="1:15" x14ac:dyDescent="0.3">
      <c r="A35" s="4" t="s">
        <v>38</v>
      </c>
      <c r="B35" s="4" t="s">
        <v>42</v>
      </c>
      <c r="C35" s="4">
        <v>10.8</v>
      </c>
      <c r="D35" s="4">
        <v>6.09</v>
      </c>
      <c r="E35" s="5">
        <f t="shared" si="5"/>
        <v>1.7733990147783252</v>
      </c>
      <c r="F35" s="4">
        <v>13.65</v>
      </c>
      <c r="G35" s="5">
        <f>Tableau15[[#This Row],[Length m1]]/Tableau15[[#This Row],[Dentary depth]]</f>
        <v>0.79120879120879128</v>
      </c>
      <c r="H35" s="5">
        <v>8.2200000000000006</v>
      </c>
      <c r="I35" s="5">
        <v>3.57</v>
      </c>
      <c r="J35" s="5">
        <f t="shared" si="4"/>
        <v>2.3025210084033616</v>
      </c>
      <c r="K35" s="5">
        <v>0</v>
      </c>
      <c r="L35" s="5">
        <v>0</v>
      </c>
      <c r="M35" s="5">
        <v>0</v>
      </c>
      <c r="N35" s="5">
        <f>Tableau15[[#This Row],[Length m1]]/Tableau15[[#This Row],[Length p4]]</f>
        <v>1.3138686131386861</v>
      </c>
      <c r="O35" s="5">
        <v>0</v>
      </c>
    </row>
    <row r="36" spans="1:15" x14ac:dyDescent="0.3">
      <c r="A36" s="4" t="s">
        <v>38</v>
      </c>
      <c r="B36" s="4" t="s">
        <v>43</v>
      </c>
      <c r="C36" s="4">
        <v>10.29</v>
      </c>
      <c r="D36" s="4">
        <v>5.67</v>
      </c>
      <c r="E36" s="5">
        <f t="shared" si="5"/>
        <v>1.8148148148148147</v>
      </c>
      <c r="F36" s="4">
        <v>11.76</v>
      </c>
      <c r="G36" s="5">
        <f>Tableau15[[#This Row],[Length m1]]/Tableau15[[#This Row],[Dentary depth]]</f>
        <v>0.87499999999999989</v>
      </c>
      <c r="H36" s="5">
        <v>0</v>
      </c>
      <c r="I36" s="5">
        <v>0</v>
      </c>
      <c r="J36" s="5">
        <v>0</v>
      </c>
      <c r="K36" s="5">
        <v>6.06</v>
      </c>
      <c r="L36" s="5">
        <v>3.8</v>
      </c>
      <c r="M36" s="5">
        <f t="shared" si="3"/>
        <v>1.5947368421052632</v>
      </c>
      <c r="N36" s="5">
        <v>0</v>
      </c>
      <c r="O36" s="5">
        <f>Tableau15[[#This Row],[Length m1]]/Tableau15[[#This Row],[Length  m2]]</f>
        <v>1.698019801980198</v>
      </c>
    </row>
    <row r="37" spans="1:15" x14ac:dyDescent="0.3">
      <c r="A37" s="4" t="s">
        <v>38</v>
      </c>
      <c r="B37" s="4" t="s">
        <v>44</v>
      </c>
      <c r="C37" s="4">
        <v>9.39</v>
      </c>
      <c r="D37" s="4">
        <v>4.8</v>
      </c>
      <c r="E37" s="5">
        <f t="shared" si="5"/>
        <v>1.9562500000000003</v>
      </c>
      <c r="F37" s="4">
        <v>0</v>
      </c>
      <c r="G37" s="5">
        <v>0</v>
      </c>
      <c r="H37" s="5">
        <v>7.02</v>
      </c>
      <c r="I37" s="5">
        <v>3.09</v>
      </c>
      <c r="J37" s="5">
        <f t="shared" si="4"/>
        <v>2.2718446601941746</v>
      </c>
      <c r="K37" s="5">
        <v>0</v>
      </c>
      <c r="L37" s="5">
        <v>0</v>
      </c>
      <c r="M37" s="5">
        <v>0</v>
      </c>
      <c r="N37" s="5">
        <f>Tableau15[[#This Row],[Length m1]]/Tableau15[[#This Row],[Length p4]]</f>
        <v>1.3376068376068377</v>
      </c>
      <c r="O37" s="5">
        <v>0</v>
      </c>
    </row>
    <row r="38" spans="1:15" x14ac:dyDescent="0.3">
      <c r="A38" s="4" t="s">
        <v>38</v>
      </c>
      <c r="B38" s="4" t="s">
        <v>45</v>
      </c>
      <c r="C38" s="4">
        <v>10.16</v>
      </c>
      <c r="D38" s="4">
        <v>5.44</v>
      </c>
      <c r="E38" s="5">
        <f t="shared" si="5"/>
        <v>1.8676470588235292</v>
      </c>
      <c r="F38" s="4">
        <v>12.62</v>
      </c>
      <c r="G38" s="5">
        <f>Tableau15[[#This Row],[Length m1]]/Tableau15[[#This Row],[Dentary depth]]</f>
        <v>0.80507131537242482</v>
      </c>
      <c r="H38" s="5">
        <v>7.89</v>
      </c>
      <c r="I38" s="5">
        <v>3.34</v>
      </c>
      <c r="J38" s="5">
        <f t="shared" si="4"/>
        <v>2.3622754491017965</v>
      </c>
      <c r="K38" s="5">
        <v>5.58</v>
      </c>
      <c r="L38" s="5">
        <v>3.38</v>
      </c>
      <c r="M38" s="5">
        <f t="shared" si="3"/>
        <v>1.650887573964497</v>
      </c>
      <c r="N38" s="5">
        <f>Tableau15[[#This Row],[Length m1]]/Tableau15[[#This Row],[Length p4]]</f>
        <v>1.2877059569074778</v>
      </c>
      <c r="O38" s="5">
        <f>Tableau15[[#This Row],[Length m1]]/Tableau15[[#This Row],[Length  m2]]</f>
        <v>1.8207885304659499</v>
      </c>
    </row>
    <row r="39" spans="1:15" x14ac:dyDescent="0.3">
      <c r="A39" s="4" t="s">
        <v>38</v>
      </c>
      <c r="B39" s="4" t="s">
        <v>46</v>
      </c>
      <c r="C39" s="4">
        <v>9.35</v>
      </c>
      <c r="D39" s="4">
        <v>5.04</v>
      </c>
      <c r="E39" s="5">
        <f t="shared" si="5"/>
        <v>1.85515873015873</v>
      </c>
      <c r="F39" s="4">
        <v>10.79</v>
      </c>
      <c r="G39" s="5">
        <f>Tableau15[[#This Row],[Length m1]]/Tableau15[[#This Row],[Dentary depth]]</f>
        <v>0.86654309545875818</v>
      </c>
      <c r="H39" s="5">
        <v>0</v>
      </c>
      <c r="I39" s="5">
        <v>0</v>
      </c>
      <c r="J39" s="5">
        <v>0</v>
      </c>
      <c r="K39" s="5">
        <v>4.59</v>
      </c>
      <c r="L39" s="5">
        <v>3.11</v>
      </c>
      <c r="M39" s="5">
        <f t="shared" si="3"/>
        <v>1.4758842443729903</v>
      </c>
      <c r="N39" s="5">
        <v>0</v>
      </c>
      <c r="O39" s="5">
        <f>Tableau15[[#This Row],[Length m1]]/Tableau15[[#This Row],[Length  m2]]</f>
        <v>2.0370370370370372</v>
      </c>
    </row>
    <row r="40" spans="1:15" x14ac:dyDescent="0.3">
      <c r="A40" s="4" t="s">
        <v>38</v>
      </c>
      <c r="B40" s="4" t="s">
        <v>47</v>
      </c>
      <c r="C40" s="4">
        <v>9.82</v>
      </c>
      <c r="D40" s="4">
        <v>5.21</v>
      </c>
      <c r="E40" s="5">
        <f t="shared" si="5"/>
        <v>1.8848368522072938</v>
      </c>
      <c r="F40" s="4">
        <v>11.04</v>
      </c>
      <c r="G40" s="5">
        <f>Tableau15[[#This Row],[Length m1]]/Tableau15[[#This Row],[Dentary depth]]</f>
        <v>0.88949275362318847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</row>
    <row r="41" spans="1:15" x14ac:dyDescent="0.3">
      <c r="A41" s="4" t="s">
        <v>38</v>
      </c>
      <c r="B41" s="4" t="s">
        <v>48</v>
      </c>
      <c r="C41" s="4">
        <v>11.26</v>
      </c>
      <c r="D41" s="4">
        <v>5.69</v>
      </c>
      <c r="E41" s="5">
        <f t="shared" si="5"/>
        <v>1.9789103690685412</v>
      </c>
      <c r="F41" s="4">
        <v>12.25</v>
      </c>
      <c r="G41" s="5">
        <f>Tableau15[[#This Row],[Length m1]]/Tableau15[[#This Row],[Dentary depth]]</f>
        <v>0.91918367346938779</v>
      </c>
      <c r="H41" s="5">
        <v>8.65</v>
      </c>
      <c r="I41" s="5">
        <v>3.48</v>
      </c>
      <c r="J41" s="5">
        <f t="shared" si="4"/>
        <v>2.485632183908046</v>
      </c>
      <c r="K41" s="5">
        <v>0</v>
      </c>
      <c r="L41" s="5">
        <v>0</v>
      </c>
      <c r="M41" s="5">
        <v>0</v>
      </c>
      <c r="N41" s="5">
        <f>Tableau15[[#This Row],[Length m1]]/Tableau15[[#This Row],[Length p4]]</f>
        <v>1.3017341040462427</v>
      </c>
      <c r="O41" s="5">
        <v>0</v>
      </c>
    </row>
    <row r="42" spans="1:15" x14ac:dyDescent="0.3">
      <c r="A42" s="4" t="s">
        <v>38</v>
      </c>
      <c r="B42" s="4" t="s">
        <v>49</v>
      </c>
      <c r="C42" s="4">
        <v>10.64</v>
      </c>
      <c r="D42" s="4">
        <v>5.46</v>
      </c>
      <c r="E42" s="5">
        <f t="shared" si="5"/>
        <v>1.9487179487179489</v>
      </c>
      <c r="F42" s="4">
        <v>9.19</v>
      </c>
      <c r="G42" s="5">
        <f>Tableau15[[#This Row],[Length m1]]/Tableau15[[#This Row],[Dentary depth]]</f>
        <v>1.1577801958650709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</row>
    <row r="43" spans="1:15" x14ac:dyDescent="0.3">
      <c r="A43" s="4" t="s">
        <v>38</v>
      </c>
      <c r="B43" s="4" t="s">
        <v>50</v>
      </c>
      <c r="C43" s="4">
        <v>10.67</v>
      </c>
      <c r="D43" s="4">
        <v>5.61</v>
      </c>
      <c r="E43" s="5">
        <f t="shared" si="5"/>
        <v>1.9019607843137254</v>
      </c>
      <c r="F43" s="4">
        <v>0</v>
      </c>
      <c r="G43" s="5">
        <v>0</v>
      </c>
      <c r="H43" s="5">
        <v>9.14</v>
      </c>
      <c r="I43" s="5">
        <v>3.48</v>
      </c>
      <c r="J43" s="5">
        <f t="shared" si="4"/>
        <v>2.6264367816091956</v>
      </c>
      <c r="K43" s="5">
        <v>5.92</v>
      </c>
      <c r="L43" s="5">
        <v>3.37</v>
      </c>
      <c r="M43" s="5">
        <f t="shared" si="3"/>
        <v>1.7566765578635013</v>
      </c>
      <c r="N43" s="5">
        <f>Tableau15[[#This Row],[Length m1]]/Tableau15[[#This Row],[Length p4]]</f>
        <v>1.1673960612691465</v>
      </c>
      <c r="O43" s="5">
        <f>Tableau15[[#This Row],[Length m1]]/Tableau15[[#This Row],[Length  m2]]</f>
        <v>1.8023648648648649</v>
      </c>
    </row>
    <row r="44" spans="1:15" x14ac:dyDescent="0.3">
      <c r="A44" s="4" t="s">
        <v>38</v>
      </c>
      <c r="B44" s="4" t="s">
        <v>51</v>
      </c>
      <c r="C44" s="4">
        <v>9.8000000000000007</v>
      </c>
      <c r="D44" s="4">
        <v>5.15</v>
      </c>
      <c r="E44" s="5">
        <f t="shared" si="5"/>
        <v>1.9029126213592233</v>
      </c>
      <c r="F44" s="4">
        <v>11.17</v>
      </c>
      <c r="G44" s="5">
        <f>Tableau15[[#This Row],[Length m1]]/Tableau15[[#This Row],[Dentary depth]]</f>
        <v>0.87735004476275746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</row>
    <row r="45" spans="1:15" x14ac:dyDescent="0.3">
      <c r="A45" s="4" t="s">
        <v>38</v>
      </c>
      <c r="B45" s="4" t="s">
        <v>60</v>
      </c>
      <c r="C45" s="4">
        <v>10.28</v>
      </c>
      <c r="D45" s="4">
        <v>4.9000000000000004</v>
      </c>
      <c r="E45" s="5">
        <f t="shared" si="5"/>
        <v>2.0979591836734692</v>
      </c>
      <c r="F45" s="4">
        <v>12.25</v>
      </c>
      <c r="G45" s="5">
        <f>Tableau15[[#This Row],[Length m1]]/Tableau15[[#This Row],[Dentary depth]]</f>
        <v>0.83918367346938771</v>
      </c>
      <c r="H45" s="5">
        <v>7.4</v>
      </c>
      <c r="I45" s="5">
        <v>3.21</v>
      </c>
      <c r="J45" s="5">
        <f>H45/I45</f>
        <v>2.3052959501557635</v>
      </c>
      <c r="K45" s="5">
        <v>5.28</v>
      </c>
      <c r="L45" s="5">
        <v>3.46</v>
      </c>
      <c r="M45" s="5">
        <f>K45/L45</f>
        <v>1.5260115606936417</v>
      </c>
      <c r="N45" s="5">
        <f>Tableau15[[#This Row],[Length m1]]/Tableau15[[#This Row],[Length p4]]</f>
        <v>1.389189189189189</v>
      </c>
      <c r="O45" s="5">
        <f>Tableau15[[#This Row],[Length m1]]/Tableau15[[#This Row],[Length  m2]]</f>
        <v>1.9469696969696968</v>
      </c>
    </row>
    <row r="46" spans="1:15" x14ac:dyDescent="0.3">
      <c r="A46" s="4" t="s">
        <v>38</v>
      </c>
      <c r="B46" s="4" t="s">
        <v>61</v>
      </c>
      <c r="C46" s="4">
        <v>9.91</v>
      </c>
      <c r="D46" s="4">
        <v>5.17</v>
      </c>
      <c r="E46" s="5">
        <f t="shared" si="5"/>
        <v>1.9168278529980658</v>
      </c>
      <c r="F46" s="4">
        <v>12.51</v>
      </c>
      <c r="G46" s="5">
        <f>Tableau15[[#This Row],[Length m1]]/Tableau15[[#This Row],[Dentary depth]]</f>
        <v>0.79216626698641091</v>
      </c>
      <c r="H46" s="5">
        <v>0</v>
      </c>
      <c r="I46" s="5">
        <v>0</v>
      </c>
      <c r="J46" s="5">
        <v>0</v>
      </c>
      <c r="K46" s="5">
        <v>5.36</v>
      </c>
      <c r="L46" s="5">
        <v>3.5</v>
      </c>
      <c r="M46" s="5">
        <f>K46/L46</f>
        <v>1.5314285714285716</v>
      </c>
      <c r="N46" s="5">
        <v>0</v>
      </c>
      <c r="O46" s="5">
        <f>Tableau15[[#This Row],[Length m1]]/Tableau15[[#This Row],[Length  m2]]</f>
        <v>1.8488805970149254</v>
      </c>
    </row>
    <row r="47" spans="1:15" x14ac:dyDescent="0.3">
      <c r="A47" s="4" t="s">
        <v>38</v>
      </c>
      <c r="B47" s="4" t="s">
        <v>52</v>
      </c>
      <c r="C47" s="4">
        <v>11.39</v>
      </c>
      <c r="D47" s="4">
        <v>6.26</v>
      </c>
      <c r="E47" s="5">
        <f t="shared" si="5"/>
        <v>1.819488817891374</v>
      </c>
      <c r="F47" s="4">
        <v>13.35</v>
      </c>
      <c r="G47" s="5">
        <f>Tableau15[[#This Row],[Length m1]]/Tableau15[[#This Row],[Dentary depth]]</f>
        <v>0.85318352059925096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</row>
    <row r="48" spans="1:15" x14ac:dyDescent="0.3">
      <c r="A48" s="4" t="s">
        <v>38</v>
      </c>
      <c r="B48" s="4" t="s">
        <v>53</v>
      </c>
      <c r="C48" s="4">
        <v>11.14</v>
      </c>
      <c r="D48" s="4">
        <v>5.57</v>
      </c>
      <c r="E48" s="5">
        <f t="shared" si="5"/>
        <v>2</v>
      </c>
      <c r="F48" s="4">
        <v>0</v>
      </c>
      <c r="G48" s="5">
        <v>0</v>
      </c>
      <c r="H48" s="5">
        <v>8.1199999999999992</v>
      </c>
      <c r="I48" s="5">
        <v>3.31</v>
      </c>
      <c r="J48" s="5">
        <f t="shared" si="4"/>
        <v>2.453172205438066</v>
      </c>
      <c r="K48" s="5">
        <v>5.63</v>
      </c>
      <c r="L48" s="5">
        <v>3.54</v>
      </c>
      <c r="M48" s="5">
        <f t="shared" si="3"/>
        <v>1.5903954802259888</v>
      </c>
      <c r="N48" s="5">
        <f>Tableau15[[#This Row],[Length m1]]/Tableau15[[#This Row],[Length p4]]</f>
        <v>1.37192118226601</v>
      </c>
      <c r="O48" s="5">
        <f>Tableau15[[#This Row],[Length m1]]/Tableau15[[#This Row],[Length  m2]]</f>
        <v>1.9786856127886325</v>
      </c>
    </row>
    <row r="49" spans="1:15" s="8" customFormat="1" x14ac:dyDescent="0.3">
      <c r="A49" s="4" t="s">
        <v>22</v>
      </c>
      <c r="B49" s="4" t="s">
        <v>54</v>
      </c>
      <c r="C49" s="4">
        <v>9.67</v>
      </c>
      <c r="D49" s="4">
        <v>5.01</v>
      </c>
      <c r="E49" s="5">
        <f t="shared" si="5"/>
        <v>1.9301397205588824</v>
      </c>
      <c r="F49" s="4">
        <v>13.55</v>
      </c>
      <c r="G49" s="5">
        <f>Tableau15[[#This Row],[Length m1]]/Tableau15[[#This Row],[Dentary depth]]</f>
        <v>0.71365313653136531</v>
      </c>
      <c r="H49" s="5">
        <v>0</v>
      </c>
      <c r="I49" s="5">
        <v>0</v>
      </c>
      <c r="J49" s="5">
        <v>0</v>
      </c>
      <c r="K49" s="5">
        <v>5.43</v>
      </c>
      <c r="L49" s="5">
        <v>4.08</v>
      </c>
      <c r="M49" s="5">
        <f t="shared" si="3"/>
        <v>1.3308823529411764</v>
      </c>
      <c r="N49" s="5">
        <v>0</v>
      </c>
      <c r="O49" s="5">
        <f>Tableau15[[#This Row],[Length m1]]/Tableau15[[#This Row],[Length  m2]]</f>
        <v>1.7808471454880295</v>
      </c>
    </row>
    <row r="50" spans="1:15" x14ac:dyDescent="0.3">
      <c r="A50" s="4" t="s">
        <v>38</v>
      </c>
      <c r="B50" s="4" t="s">
        <v>55</v>
      </c>
      <c r="C50" s="4">
        <v>10.17</v>
      </c>
      <c r="D50" s="4">
        <v>5.13</v>
      </c>
      <c r="E50" s="5">
        <f t="shared" si="5"/>
        <v>1.9824561403508771</v>
      </c>
      <c r="F50" s="4">
        <v>9.42</v>
      </c>
      <c r="G50" s="5">
        <f>Tableau15[[#This Row],[Length m1]]/Tableau15[[#This Row],[Dentary depth]]</f>
        <v>1.0796178343949046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</row>
    <row r="51" spans="1:15" x14ac:dyDescent="0.3">
      <c r="A51" s="4" t="s">
        <v>38</v>
      </c>
      <c r="B51" s="4" t="s">
        <v>56</v>
      </c>
      <c r="C51" s="4">
        <v>10.51</v>
      </c>
      <c r="D51" s="4">
        <v>5.56</v>
      </c>
      <c r="E51" s="5">
        <f t="shared" si="5"/>
        <v>1.8902877697841727</v>
      </c>
      <c r="F51" s="4">
        <v>11.19</v>
      </c>
      <c r="G51" s="5">
        <f>Tableau15[[#This Row],[Length m1]]/Tableau15[[#This Row],[Dentary depth]]</f>
        <v>0.93923145665773011</v>
      </c>
      <c r="H51" s="5">
        <v>8.34</v>
      </c>
      <c r="I51" s="5">
        <v>3.37</v>
      </c>
      <c r="J51" s="5">
        <f t="shared" si="4"/>
        <v>2.4747774480712166</v>
      </c>
      <c r="K51" s="5">
        <v>5.48</v>
      </c>
      <c r="L51" s="5">
        <v>3.31</v>
      </c>
      <c r="M51" s="5">
        <f t="shared" si="3"/>
        <v>1.6555891238670697</v>
      </c>
      <c r="N51" s="5">
        <f>Tableau15[[#This Row],[Length m1]]/Tableau15[[#This Row],[Length p4]]</f>
        <v>1.2601918465227817</v>
      </c>
      <c r="O51" s="5">
        <f>Tableau15[[#This Row],[Length m1]]/Tableau15[[#This Row],[Length  m2]]</f>
        <v>1.917883211678832</v>
      </c>
    </row>
    <row r="52" spans="1:15" s="8" customFormat="1" x14ac:dyDescent="0.3">
      <c r="A52" s="4" t="s">
        <v>22</v>
      </c>
      <c r="B52" s="4" t="s">
        <v>75</v>
      </c>
      <c r="C52" s="4">
        <v>10.6</v>
      </c>
      <c r="D52" s="4">
        <v>5.65</v>
      </c>
      <c r="E52" s="5">
        <f t="shared" si="5"/>
        <v>1.8761061946902653</v>
      </c>
      <c r="F52" s="4">
        <v>12.54</v>
      </c>
      <c r="G52" s="5">
        <f>Tableau15[[#This Row],[Length m1]]/Tableau15[[#This Row],[Dentary depth]]</f>
        <v>0.84529505582137165</v>
      </c>
      <c r="H52" s="5">
        <v>7.82</v>
      </c>
      <c r="I52" s="5">
        <v>3.48</v>
      </c>
      <c r="J52" s="5">
        <f t="shared" si="4"/>
        <v>2.2471264367816093</v>
      </c>
      <c r="K52" s="5">
        <v>0</v>
      </c>
      <c r="L52" s="5">
        <v>0</v>
      </c>
      <c r="M52" s="5">
        <v>0</v>
      </c>
      <c r="N52" s="5">
        <f>Tableau15[[#This Row],[Length m1]]/Tableau15[[#This Row],[Length p4]]</f>
        <v>1.3554987212276215</v>
      </c>
      <c r="O52" s="5">
        <v>0</v>
      </c>
    </row>
    <row r="53" spans="1:15" s="8" customFormat="1" x14ac:dyDescent="0.3">
      <c r="A53" s="4" t="s">
        <v>38</v>
      </c>
      <c r="B53" s="4" t="s">
        <v>76</v>
      </c>
      <c r="C53" s="4">
        <v>10.84</v>
      </c>
      <c r="D53" s="4">
        <v>5.61</v>
      </c>
      <c r="E53" s="5">
        <f t="shared" si="5"/>
        <v>1.9322638146167557</v>
      </c>
      <c r="F53" s="4">
        <v>13.55</v>
      </c>
      <c r="G53" s="5">
        <f>Tableau15[[#This Row],[Length m1]]/Tableau15[[#This Row],[Dentary depth]]</f>
        <v>0.79999999999999993</v>
      </c>
      <c r="H53" s="5">
        <v>0</v>
      </c>
      <c r="I53" s="5">
        <v>0</v>
      </c>
      <c r="J53" s="5">
        <v>0</v>
      </c>
      <c r="K53" s="5">
        <v>5.67</v>
      </c>
      <c r="L53" s="5">
        <v>4.09</v>
      </c>
      <c r="M53" s="5">
        <f>K53/L53</f>
        <v>1.3863080684596578</v>
      </c>
      <c r="N53" s="5">
        <v>0</v>
      </c>
      <c r="O53" s="5">
        <f>Tableau15[[#This Row],[Length m1]]/Tableau15[[#This Row],[Length  m2]]</f>
        <v>1.911816578483245</v>
      </c>
    </row>
    <row r="54" spans="1:15" s="2" customFormat="1" x14ac:dyDescent="0.3">
      <c r="A54" s="4" t="s">
        <v>22</v>
      </c>
      <c r="B54" s="4" t="s">
        <v>57</v>
      </c>
      <c r="C54" s="4">
        <v>9.92</v>
      </c>
      <c r="D54" s="4">
        <v>5.52</v>
      </c>
      <c r="E54" s="5">
        <f t="shared" si="5"/>
        <v>1.7971014492753625</v>
      </c>
      <c r="F54" s="4">
        <v>14.97</v>
      </c>
      <c r="G54" s="5">
        <f>Tableau15[[#This Row],[Length m1]]/Tableau15[[#This Row],[Dentary depth]]</f>
        <v>0.6626586506346025</v>
      </c>
      <c r="H54" s="5">
        <v>0</v>
      </c>
      <c r="I54" s="5">
        <v>0</v>
      </c>
      <c r="J54" s="5">
        <v>0</v>
      </c>
      <c r="K54" s="5">
        <v>6.18</v>
      </c>
      <c r="L54" s="5">
        <v>3.95</v>
      </c>
      <c r="M54" s="5">
        <f t="shared" si="3"/>
        <v>1.5645569620253164</v>
      </c>
      <c r="N54" s="5">
        <v>0</v>
      </c>
      <c r="O54" s="5">
        <f>Tableau15[[#This Row],[Length m1]]/Tableau15[[#This Row],[Length  m2]]</f>
        <v>1.6051779935275081</v>
      </c>
    </row>
    <row r="55" spans="1:15" x14ac:dyDescent="0.3">
      <c r="A55" s="4" t="s">
        <v>38</v>
      </c>
      <c r="B55" s="4" t="s">
        <v>72</v>
      </c>
      <c r="C55" s="4">
        <v>9.83</v>
      </c>
      <c r="D55" s="4">
        <v>5.22</v>
      </c>
      <c r="E55" s="5">
        <f t="shared" si="5"/>
        <v>1.8831417624521074</v>
      </c>
      <c r="F55" s="4">
        <v>10.29</v>
      </c>
      <c r="G55" s="5">
        <f>Tableau15[[#This Row],[Length m1]]/Tableau15[[#This Row],[Dentary depth]]</f>
        <v>0.95529640427599616</v>
      </c>
      <c r="H55" s="5">
        <v>8.5299999999999994</v>
      </c>
      <c r="I55" s="5">
        <v>3.16</v>
      </c>
      <c r="J55" s="5">
        <v>0</v>
      </c>
      <c r="K55" s="5">
        <v>3.8</v>
      </c>
      <c r="L55" s="5">
        <v>3.41</v>
      </c>
      <c r="M55" s="5">
        <f>K55/L55</f>
        <v>1.1143695014662756</v>
      </c>
      <c r="N55" s="5">
        <f>Tableau15[[#This Row],[Length m1]]/Tableau15[[#This Row],[Length p4]]</f>
        <v>1.1524032825322392</v>
      </c>
      <c r="O55" s="5">
        <f>Tableau15[[#This Row],[Length m1]]/Tableau15[[#This Row],[Length  m2]]</f>
        <v>2.5868421052631581</v>
      </c>
    </row>
    <row r="56" spans="1:15" x14ac:dyDescent="0.3">
      <c r="A56" s="4" t="s">
        <v>38</v>
      </c>
      <c r="B56" s="4" t="s">
        <v>73</v>
      </c>
      <c r="C56" s="4">
        <v>11.09</v>
      </c>
      <c r="D56" s="4">
        <v>5.65</v>
      </c>
      <c r="E56" s="5">
        <f t="shared" si="5"/>
        <v>1.9628318584070794</v>
      </c>
      <c r="F56" s="4">
        <v>11.35</v>
      </c>
      <c r="G56" s="5">
        <f>Tableau15[[#This Row],[Length m1]]/Tableau15[[#This Row],[Dentary depth]]</f>
        <v>0.97709251101321593</v>
      </c>
      <c r="H56" s="5">
        <v>0</v>
      </c>
      <c r="I56" s="5">
        <v>0</v>
      </c>
      <c r="J56" s="5">
        <v>0</v>
      </c>
      <c r="K56" s="5">
        <v>5.77</v>
      </c>
      <c r="L56" s="5">
        <v>3.72</v>
      </c>
      <c r="M56" s="5">
        <f>K56/L56</f>
        <v>1.551075268817204</v>
      </c>
      <c r="N56" s="5">
        <v>0</v>
      </c>
      <c r="O56" s="5">
        <f>Tableau15[[#This Row],[Length m1]]/Tableau15[[#This Row],[Length  m2]]</f>
        <v>1.9220103986135184</v>
      </c>
    </row>
    <row r="57" spans="1:15" x14ac:dyDescent="0.3">
      <c r="A57" s="4" t="s">
        <v>38</v>
      </c>
      <c r="B57" s="4" t="s">
        <v>74</v>
      </c>
      <c r="C57" s="4">
        <v>9.48</v>
      </c>
      <c r="D57" s="4">
        <v>4.8</v>
      </c>
      <c r="E57" s="5">
        <f t="shared" si="5"/>
        <v>1.9750000000000001</v>
      </c>
      <c r="F57" s="4">
        <v>10.81</v>
      </c>
      <c r="G57" s="5">
        <f>Tableau15[[#This Row],[Length m1]]/Tableau15[[#This Row],[Dentary depth]]</f>
        <v>0.8769657724329325</v>
      </c>
      <c r="H57" s="5">
        <v>7.18</v>
      </c>
      <c r="I57" s="5">
        <v>3.09</v>
      </c>
      <c r="J57" s="5">
        <f t="shared" ref="J57" si="6">H57/I57</f>
        <v>2.3236245954692558</v>
      </c>
      <c r="K57" s="5">
        <v>5.34</v>
      </c>
      <c r="L57" s="5">
        <v>3.07</v>
      </c>
      <c r="M57" s="5">
        <f>K57/L57</f>
        <v>1.7394136807817591</v>
      </c>
      <c r="N57" s="5">
        <f>Tableau15[[#This Row],[Length m1]]/Tableau15[[#This Row],[Length p4]]</f>
        <v>1.3203342618384402</v>
      </c>
      <c r="O57" s="5">
        <f>Tableau15[[#This Row],[Length m1]]/Tableau15[[#This Row],[Length  m2]]</f>
        <v>1.7752808988764046</v>
      </c>
    </row>
    <row r="58" spans="1:15" s="8" customFormat="1" x14ac:dyDescent="0.3">
      <c r="A58" s="4" t="s">
        <v>77</v>
      </c>
      <c r="B58" s="4" t="s">
        <v>78</v>
      </c>
      <c r="C58" s="4">
        <v>12.56</v>
      </c>
      <c r="D58" s="4">
        <v>6.14</v>
      </c>
      <c r="E58" s="5">
        <f>C58/D58</f>
        <v>2.0456026058631922</v>
      </c>
      <c r="F58" s="4">
        <v>14.98</v>
      </c>
      <c r="G58" s="5">
        <f>Tableau15[[#This Row],[Length m1]]/Tableau15[[#This Row],[Dentary depth]]</f>
        <v>0.83845126835781048</v>
      </c>
      <c r="H58" s="5">
        <v>0</v>
      </c>
      <c r="I58" s="5">
        <v>0</v>
      </c>
      <c r="J58" s="5">
        <v>0</v>
      </c>
      <c r="K58" s="5">
        <v>5.89</v>
      </c>
      <c r="L58" s="5">
        <v>3.96</v>
      </c>
      <c r="M58" s="5">
        <f>K58/L58</f>
        <v>1.4873737373737372</v>
      </c>
      <c r="N58" s="5">
        <v>0</v>
      </c>
      <c r="O58" s="5">
        <f>Tableau15[[#This Row],[Length m1]]/Tableau15[[#This Row],[Length  m2]]</f>
        <v>2.1324278438030562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9BA365-EE7C-41E0-A990-0CF08BC199BF}">
  <dimension ref="A1:H58"/>
  <sheetViews>
    <sheetView workbookViewId="0">
      <selection activeCell="J40" sqref="J40"/>
    </sheetView>
  </sheetViews>
  <sheetFormatPr baseColWidth="10" defaultRowHeight="14.4" x14ac:dyDescent="0.3"/>
  <cols>
    <col min="1" max="1" width="25" customWidth="1"/>
    <col min="2" max="2" width="18.21875" customWidth="1"/>
    <col min="5" max="6" width="19.88671875" customWidth="1"/>
    <col min="7" max="8" width="16.5546875" customWidth="1"/>
  </cols>
  <sheetData>
    <row r="1" spans="1:8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36</v>
      </c>
      <c r="F1" s="1" t="s">
        <v>37</v>
      </c>
      <c r="G1" s="1" t="s">
        <v>58</v>
      </c>
      <c r="H1" s="1" t="s">
        <v>59</v>
      </c>
    </row>
    <row r="2" spans="1:8" s="8" customFormat="1" x14ac:dyDescent="0.3">
      <c r="A2" s="7" t="s">
        <v>22</v>
      </c>
      <c r="B2" s="7" t="s">
        <v>6</v>
      </c>
      <c r="C2" s="6">
        <v>9.4499999999999993</v>
      </c>
      <c r="D2" s="6">
        <v>5.09</v>
      </c>
      <c r="E2" s="6">
        <f t="shared" ref="E2:E33" si="0">D2/C2</f>
        <v>0.53862433862433867</v>
      </c>
      <c r="F2" s="6">
        <f t="shared" ref="F2:F33" si="1">C2/D2</f>
        <v>1.8565815324165029</v>
      </c>
      <c r="G2" s="7">
        <v>10.67</v>
      </c>
      <c r="H2" s="6">
        <f>Tableau1[[#This Row],[Length]]/Tableau1[[#This Row],[Dentary depth]]</f>
        <v>0.88566073102155574</v>
      </c>
    </row>
    <row r="3" spans="1:8" x14ac:dyDescent="0.3">
      <c r="A3" s="7" t="s">
        <v>79</v>
      </c>
      <c r="B3" s="7" t="s">
        <v>7</v>
      </c>
      <c r="C3" s="6">
        <v>8.9</v>
      </c>
      <c r="D3" s="6">
        <v>4.38</v>
      </c>
      <c r="E3" s="6">
        <f t="shared" si="0"/>
        <v>0.4921348314606741</v>
      </c>
      <c r="F3" s="6">
        <f t="shared" si="1"/>
        <v>2.031963470319635</v>
      </c>
      <c r="G3" s="7">
        <v>9.49</v>
      </c>
      <c r="H3" s="6">
        <f>Tableau1[[#This Row],[Length]]/Tableau1[[#This Row],[Dentary depth]]</f>
        <v>0.93782929399367754</v>
      </c>
    </row>
    <row r="4" spans="1:8" x14ac:dyDescent="0.3">
      <c r="A4" s="7" t="s">
        <v>79</v>
      </c>
      <c r="B4" s="7" t="s">
        <v>8</v>
      </c>
      <c r="C4" s="6">
        <v>8.98</v>
      </c>
      <c r="D4" s="6">
        <v>4.92</v>
      </c>
      <c r="E4" s="6">
        <f t="shared" si="0"/>
        <v>0.54788418708240527</v>
      </c>
      <c r="F4" s="6">
        <f t="shared" si="1"/>
        <v>1.8252032520325205</v>
      </c>
      <c r="G4" s="7">
        <v>9.06</v>
      </c>
      <c r="H4" s="6">
        <f>Tableau1[[#This Row],[Length]]/Tableau1[[#This Row],[Dentary depth]]</f>
        <v>0.99116997792494477</v>
      </c>
    </row>
    <row r="5" spans="1:8" x14ac:dyDescent="0.3">
      <c r="A5" s="7" t="s">
        <v>79</v>
      </c>
      <c r="B5" s="7" t="s">
        <v>4</v>
      </c>
      <c r="C5" s="6">
        <v>7.87</v>
      </c>
      <c r="D5" s="6">
        <v>3.89</v>
      </c>
      <c r="E5" s="6">
        <f t="shared" si="0"/>
        <v>0.49428208386277001</v>
      </c>
      <c r="F5" s="6">
        <f t="shared" si="1"/>
        <v>2.0231362467866325</v>
      </c>
      <c r="G5" s="7">
        <v>9.02</v>
      </c>
      <c r="H5" s="6">
        <f>Tableau1[[#This Row],[Length]]/Tableau1[[#This Row],[Dentary depth]]</f>
        <v>0.8725055432372506</v>
      </c>
    </row>
    <row r="6" spans="1:8" x14ac:dyDescent="0.3">
      <c r="A6" s="7" t="s">
        <v>79</v>
      </c>
      <c r="B6" s="7" t="s">
        <v>5</v>
      </c>
      <c r="C6" s="6">
        <v>7.79</v>
      </c>
      <c r="D6" s="6">
        <v>3.79</v>
      </c>
      <c r="E6" s="6">
        <f t="shared" si="0"/>
        <v>0.48652118100128372</v>
      </c>
      <c r="F6" s="6">
        <f t="shared" si="1"/>
        <v>2.0554089709762531</v>
      </c>
      <c r="G6" s="7">
        <v>12.97</v>
      </c>
      <c r="H6" s="6">
        <f>Tableau1[[#This Row],[Length]]/Tableau1[[#This Row],[Dentary depth]]</f>
        <v>0.60061680801850426</v>
      </c>
    </row>
    <row r="7" spans="1:8" x14ac:dyDescent="0.3">
      <c r="A7" s="7" t="s">
        <v>79</v>
      </c>
      <c r="B7" s="7" t="s">
        <v>9</v>
      </c>
      <c r="C7" s="6">
        <v>8.5399999999999991</v>
      </c>
      <c r="D7" s="6">
        <v>4.2</v>
      </c>
      <c r="E7" s="6">
        <f t="shared" si="0"/>
        <v>0.49180327868852464</v>
      </c>
      <c r="F7" s="6">
        <f t="shared" si="1"/>
        <v>2.0333333333333332</v>
      </c>
      <c r="G7" s="7">
        <v>9.85</v>
      </c>
      <c r="H7" s="6">
        <f>Tableau1[[#This Row],[Length]]/Tableau1[[#This Row],[Dentary depth]]</f>
        <v>0.86700507614213196</v>
      </c>
    </row>
    <row r="8" spans="1:8" x14ac:dyDescent="0.3">
      <c r="A8" s="7" t="s">
        <v>79</v>
      </c>
      <c r="B8" s="7" t="s">
        <v>10</v>
      </c>
      <c r="C8" s="6">
        <v>8.81</v>
      </c>
      <c r="D8" s="6">
        <v>4.42</v>
      </c>
      <c r="E8" s="6">
        <f t="shared" si="0"/>
        <v>0.50170261066969346</v>
      </c>
      <c r="F8" s="6">
        <f t="shared" si="1"/>
        <v>1.9932126696832582</v>
      </c>
      <c r="G8" s="7">
        <v>9.89</v>
      </c>
      <c r="H8" s="6">
        <f>Tableau1[[#This Row],[Length]]/Tableau1[[#This Row],[Dentary depth]]</f>
        <v>0.89079878665318502</v>
      </c>
    </row>
    <row r="9" spans="1:8" x14ac:dyDescent="0.3">
      <c r="A9" s="7" t="s">
        <v>79</v>
      </c>
      <c r="B9" s="7" t="s">
        <v>11</v>
      </c>
      <c r="C9" s="6">
        <v>9.07</v>
      </c>
      <c r="D9" s="6">
        <v>4.41</v>
      </c>
      <c r="E9" s="6">
        <f t="shared" si="0"/>
        <v>0.48621830209481809</v>
      </c>
      <c r="F9" s="6">
        <f t="shared" si="1"/>
        <v>2.0566893424036281</v>
      </c>
      <c r="G9" s="7">
        <v>9.01</v>
      </c>
      <c r="H9" s="6">
        <f>Tableau1[[#This Row],[Length]]/Tableau1[[#This Row],[Dentary depth]]</f>
        <v>1.0066592674805772</v>
      </c>
    </row>
    <row r="10" spans="1:8" x14ac:dyDescent="0.3">
      <c r="A10" s="7" t="s">
        <v>79</v>
      </c>
      <c r="B10" s="7" t="s">
        <v>12</v>
      </c>
      <c r="C10" s="6">
        <v>8.16</v>
      </c>
      <c r="D10" s="6">
        <v>4.5</v>
      </c>
      <c r="E10" s="6">
        <f t="shared" si="0"/>
        <v>0.55147058823529416</v>
      </c>
      <c r="F10" s="6">
        <f t="shared" si="1"/>
        <v>1.8133333333333335</v>
      </c>
      <c r="G10" s="7">
        <v>9.76</v>
      </c>
      <c r="H10" s="6">
        <f>Tableau1[[#This Row],[Length]]/Tableau1[[#This Row],[Dentary depth]]</f>
        <v>0.83606557377049184</v>
      </c>
    </row>
    <row r="11" spans="1:8" x14ac:dyDescent="0.3">
      <c r="A11" s="7" t="s">
        <v>13</v>
      </c>
      <c r="B11" s="7" t="s">
        <v>14</v>
      </c>
      <c r="C11" s="6">
        <v>11.18</v>
      </c>
      <c r="D11" s="6">
        <v>6</v>
      </c>
      <c r="E11" s="6">
        <f t="shared" si="0"/>
        <v>0.53667262969588547</v>
      </c>
      <c r="F11" s="6">
        <f t="shared" si="1"/>
        <v>1.8633333333333333</v>
      </c>
      <c r="G11" s="7">
        <v>15.94</v>
      </c>
      <c r="H11" s="6">
        <f>Tableau1[[#This Row],[Length]]/Tableau1[[#This Row],[Dentary depth]]</f>
        <v>0.70138017565872024</v>
      </c>
    </row>
    <row r="12" spans="1:8" x14ac:dyDescent="0.3">
      <c r="A12" s="7" t="s">
        <v>13</v>
      </c>
      <c r="B12" s="7" t="s">
        <v>15</v>
      </c>
      <c r="C12" s="6">
        <v>11.37</v>
      </c>
      <c r="D12" s="6">
        <v>5.99</v>
      </c>
      <c r="E12" s="6">
        <f t="shared" si="0"/>
        <v>0.52682497801231321</v>
      </c>
      <c r="F12" s="6">
        <f t="shared" si="1"/>
        <v>1.8981636060100164</v>
      </c>
      <c r="G12" s="7">
        <v>13.02</v>
      </c>
      <c r="H12" s="6">
        <f>Tableau1[[#This Row],[Length]]/Tableau1[[#This Row],[Dentary depth]]</f>
        <v>0.8732718894009216</v>
      </c>
    </row>
    <row r="13" spans="1:8" s="8" customFormat="1" x14ac:dyDescent="0.3">
      <c r="A13" s="7" t="s">
        <v>22</v>
      </c>
      <c r="B13" s="7" t="s">
        <v>16</v>
      </c>
      <c r="C13" s="6">
        <v>10.119999999999999</v>
      </c>
      <c r="D13" s="6">
        <v>5.44</v>
      </c>
      <c r="E13" s="6">
        <f t="shared" si="0"/>
        <v>0.53754940711462462</v>
      </c>
      <c r="F13" s="6">
        <f t="shared" si="1"/>
        <v>1.8602941176470587</v>
      </c>
      <c r="G13" s="7">
        <v>12.66</v>
      </c>
      <c r="H13" s="6">
        <f>Tableau1[[#This Row],[Length]]/Tableau1[[#This Row],[Dentary depth]]</f>
        <v>0.79936808846761442</v>
      </c>
    </row>
    <row r="14" spans="1:8" x14ac:dyDescent="0.3">
      <c r="A14" s="7" t="s">
        <v>13</v>
      </c>
      <c r="B14" s="7" t="s">
        <v>17</v>
      </c>
      <c r="C14" s="6">
        <v>11.27</v>
      </c>
      <c r="D14" s="6">
        <v>5.79</v>
      </c>
      <c r="E14" s="6">
        <f t="shared" si="0"/>
        <v>0.51375332741792368</v>
      </c>
      <c r="F14" s="6">
        <f t="shared" si="1"/>
        <v>1.9464594127806563</v>
      </c>
      <c r="G14" s="7">
        <v>13.59</v>
      </c>
      <c r="H14" s="6">
        <f>Tableau1[[#This Row],[Length]]/Tableau1[[#This Row],[Dentary depth]]</f>
        <v>0.82928623988226635</v>
      </c>
    </row>
    <row r="15" spans="1:8" x14ac:dyDescent="0.3">
      <c r="A15" s="7" t="s">
        <v>13</v>
      </c>
      <c r="B15" s="7" t="s">
        <v>18</v>
      </c>
      <c r="C15" s="6">
        <v>10.66</v>
      </c>
      <c r="D15" s="6">
        <v>5.63</v>
      </c>
      <c r="E15" s="6">
        <f t="shared" si="0"/>
        <v>0.52814258911819889</v>
      </c>
      <c r="F15" s="6">
        <f t="shared" si="1"/>
        <v>1.8934280639431618</v>
      </c>
      <c r="G15" s="7">
        <v>13.69</v>
      </c>
      <c r="H15" s="6">
        <f>Tableau1[[#This Row],[Length]]/Tableau1[[#This Row],[Dentary depth]]</f>
        <v>0.77867056245434629</v>
      </c>
    </row>
    <row r="16" spans="1:8" x14ac:dyDescent="0.3">
      <c r="A16" s="7" t="s">
        <v>13</v>
      </c>
      <c r="B16" s="7" t="s">
        <v>19</v>
      </c>
      <c r="C16" s="6">
        <v>10.54</v>
      </c>
      <c r="D16" s="6">
        <v>5.89</v>
      </c>
      <c r="E16" s="6">
        <f t="shared" si="0"/>
        <v>0.55882352941176472</v>
      </c>
      <c r="F16" s="6">
        <f t="shared" si="1"/>
        <v>1.7894736842105263</v>
      </c>
      <c r="G16" s="7">
        <v>12.86</v>
      </c>
      <c r="H16" s="6">
        <f>Tableau1[[#This Row],[Length]]/Tableau1[[#This Row],[Dentary depth]]</f>
        <v>0.81959564541213059</v>
      </c>
    </row>
    <row r="17" spans="1:8" x14ac:dyDescent="0.3">
      <c r="A17" s="7" t="s">
        <v>13</v>
      </c>
      <c r="B17" s="7" t="s">
        <v>20</v>
      </c>
      <c r="C17" s="6">
        <v>10.85</v>
      </c>
      <c r="D17" s="6">
        <v>5.39</v>
      </c>
      <c r="E17" s="6">
        <f t="shared" si="0"/>
        <v>0.49677419354838709</v>
      </c>
      <c r="F17" s="6">
        <f t="shared" si="1"/>
        <v>2.0129870129870131</v>
      </c>
      <c r="G17" s="7">
        <v>12.56</v>
      </c>
      <c r="H17" s="6">
        <f>Tableau1[[#This Row],[Length]]/Tableau1[[#This Row],[Dentary depth]]</f>
        <v>0.86385350318471332</v>
      </c>
    </row>
    <row r="18" spans="1:8" x14ac:dyDescent="0.3">
      <c r="A18" s="7" t="s">
        <v>13</v>
      </c>
      <c r="B18" s="7" t="s">
        <v>21</v>
      </c>
      <c r="C18" s="6">
        <v>12.25</v>
      </c>
      <c r="D18" s="6">
        <v>6.72</v>
      </c>
      <c r="E18" s="6">
        <f t="shared" si="0"/>
        <v>0.5485714285714286</v>
      </c>
      <c r="F18" s="6">
        <f t="shared" si="1"/>
        <v>1.8229166666666667</v>
      </c>
      <c r="G18" s="7">
        <v>13.66</v>
      </c>
      <c r="H18" s="6">
        <f>Tableau1[[#This Row],[Length]]/Tableau1[[#This Row],[Dentary depth]]</f>
        <v>0.89677891654465591</v>
      </c>
    </row>
    <row r="19" spans="1:8" x14ac:dyDescent="0.3">
      <c r="A19" s="7" t="s">
        <v>22</v>
      </c>
      <c r="B19" s="7" t="s">
        <v>23</v>
      </c>
      <c r="C19" s="6">
        <v>10.7</v>
      </c>
      <c r="D19" s="6">
        <v>5.54</v>
      </c>
      <c r="E19" s="6">
        <f t="shared" si="0"/>
        <v>0.51775700934579438</v>
      </c>
      <c r="F19" s="6">
        <f t="shared" si="1"/>
        <v>1.9314079422382671</v>
      </c>
      <c r="G19" s="7">
        <v>0</v>
      </c>
      <c r="H19" s="6">
        <v>0</v>
      </c>
    </row>
    <row r="20" spans="1:8" x14ac:dyDescent="0.3">
      <c r="A20" s="7" t="s">
        <v>22</v>
      </c>
      <c r="B20" s="7" t="s">
        <v>24</v>
      </c>
      <c r="C20" s="6">
        <v>10.64</v>
      </c>
      <c r="D20" s="6">
        <v>5.5</v>
      </c>
      <c r="E20" s="6">
        <f t="shared" si="0"/>
        <v>0.51691729323308266</v>
      </c>
      <c r="F20" s="6">
        <f t="shared" si="1"/>
        <v>1.9345454545454546</v>
      </c>
      <c r="G20" s="7">
        <v>12.43</v>
      </c>
      <c r="H20" s="6">
        <f>Tableau1[[#This Row],[Length]]/Tableau1[[#This Row],[Dentary depth]]</f>
        <v>0.85599356395816584</v>
      </c>
    </row>
    <row r="21" spans="1:8" x14ac:dyDescent="0.3">
      <c r="A21" s="7" t="s">
        <v>22</v>
      </c>
      <c r="B21" s="7" t="s">
        <v>25</v>
      </c>
      <c r="C21" s="6">
        <v>10.24</v>
      </c>
      <c r="D21" s="6">
        <v>5.46</v>
      </c>
      <c r="E21" s="6">
        <f t="shared" si="0"/>
        <v>0.533203125</v>
      </c>
      <c r="F21" s="6">
        <f t="shared" si="1"/>
        <v>1.8754578754578755</v>
      </c>
      <c r="G21" s="7">
        <v>16.059999999999999</v>
      </c>
      <c r="H21" s="6">
        <f>Tableau1[[#This Row],[Length]]/Tableau1[[#This Row],[Dentary depth]]</f>
        <v>0.63760896637608977</v>
      </c>
    </row>
    <row r="22" spans="1:8" x14ac:dyDescent="0.3">
      <c r="A22" s="7" t="s">
        <v>22</v>
      </c>
      <c r="B22" s="7" t="s">
        <v>28</v>
      </c>
      <c r="C22" s="6">
        <v>10.81</v>
      </c>
      <c r="D22" s="6">
        <v>5.27</v>
      </c>
      <c r="E22" s="6">
        <f t="shared" si="0"/>
        <v>0.48751156336725249</v>
      </c>
      <c r="F22" s="6">
        <f t="shared" si="1"/>
        <v>2.0512333965844407</v>
      </c>
      <c r="G22" s="7">
        <v>0</v>
      </c>
      <c r="H22" s="6">
        <v>0</v>
      </c>
    </row>
    <row r="23" spans="1:8" x14ac:dyDescent="0.3">
      <c r="A23" s="7" t="s">
        <v>22</v>
      </c>
      <c r="B23" s="7" t="s">
        <v>29</v>
      </c>
      <c r="C23" s="6">
        <v>10.89</v>
      </c>
      <c r="D23" s="6">
        <v>5.66</v>
      </c>
      <c r="E23" s="6">
        <f t="shared" si="0"/>
        <v>0.51974288337924701</v>
      </c>
      <c r="F23" s="6">
        <f t="shared" si="1"/>
        <v>1.9240282685512369</v>
      </c>
      <c r="G23" s="7">
        <v>13.01</v>
      </c>
      <c r="H23" s="6">
        <f>Tableau1[[#This Row],[Length]]/Tableau1[[#This Row],[Dentary depth]]</f>
        <v>0.8370484242890085</v>
      </c>
    </row>
    <row r="24" spans="1:8" x14ac:dyDescent="0.3">
      <c r="A24" s="7" t="s">
        <v>22</v>
      </c>
      <c r="B24" s="7" t="s">
        <v>30</v>
      </c>
      <c r="C24" s="6">
        <v>10.8</v>
      </c>
      <c r="D24" s="6">
        <v>5.34</v>
      </c>
      <c r="E24" s="6">
        <f t="shared" si="0"/>
        <v>0.49444444444444441</v>
      </c>
      <c r="F24" s="6">
        <f t="shared" si="1"/>
        <v>2.0224719101123596</v>
      </c>
      <c r="G24" s="7">
        <v>13.89</v>
      </c>
      <c r="H24" s="6">
        <f>Tableau1[[#This Row],[Length]]/Tableau1[[#This Row],[Dentary depth]]</f>
        <v>0.77753779697624192</v>
      </c>
    </row>
    <row r="25" spans="1:8" x14ac:dyDescent="0.3">
      <c r="A25" s="7" t="s">
        <v>22</v>
      </c>
      <c r="B25" s="7" t="s">
        <v>31</v>
      </c>
      <c r="C25" s="6">
        <v>9.59</v>
      </c>
      <c r="D25" s="6">
        <v>4.8600000000000003</v>
      </c>
      <c r="E25" s="6">
        <f t="shared" si="0"/>
        <v>0.50677789363920756</v>
      </c>
      <c r="F25" s="6">
        <f t="shared" si="1"/>
        <v>1.9732510288065841</v>
      </c>
      <c r="G25" s="7">
        <v>10.36</v>
      </c>
      <c r="H25" s="6">
        <f>Tableau1[[#This Row],[Length]]/Tableau1[[#This Row],[Dentary depth]]</f>
        <v>0.92567567567567566</v>
      </c>
    </row>
    <row r="26" spans="1:8" x14ac:dyDescent="0.3">
      <c r="A26" s="7" t="s">
        <v>22</v>
      </c>
      <c r="B26" s="7" t="s">
        <v>32</v>
      </c>
      <c r="C26" s="6">
        <v>11.02</v>
      </c>
      <c r="D26" s="6">
        <v>5.65</v>
      </c>
      <c r="E26" s="6">
        <f t="shared" si="0"/>
        <v>0.5127041742286752</v>
      </c>
      <c r="F26" s="6">
        <f t="shared" si="1"/>
        <v>1.950442477876106</v>
      </c>
      <c r="G26" s="7">
        <v>12.66</v>
      </c>
      <c r="H26" s="6">
        <f>Tableau1[[#This Row],[Length]]/Tableau1[[#This Row],[Dentary depth]]</f>
        <v>0.87045813586097942</v>
      </c>
    </row>
    <row r="27" spans="1:8" x14ac:dyDescent="0.3">
      <c r="A27" s="7" t="s">
        <v>22</v>
      </c>
      <c r="B27" s="7" t="s">
        <v>33</v>
      </c>
      <c r="C27" s="6">
        <v>10.9</v>
      </c>
      <c r="D27" s="6">
        <v>5.13</v>
      </c>
      <c r="E27" s="6">
        <f t="shared" si="0"/>
        <v>0.47064220183486238</v>
      </c>
      <c r="F27" s="6">
        <f t="shared" si="1"/>
        <v>2.1247563352826511</v>
      </c>
      <c r="G27" s="7">
        <v>13.07</v>
      </c>
      <c r="H27" s="6">
        <f>Tableau1[[#This Row],[Length]]/Tableau1[[#This Row],[Dentary depth]]</f>
        <v>0.8339709257842387</v>
      </c>
    </row>
    <row r="28" spans="1:8" x14ac:dyDescent="0.3">
      <c r="A28" s="7" t="s">
        <v>22</v>
      </c>
      <c r="B28" s="7" t="s">
        <v>34</v>
      </c>
      <c r="C28" s="6">
        <v>10.09</v>
      </c>
      <c r="D28" s="6">
        <v>4.9400000000000004</v>
      </c>
      <c r="E28" s="6">
        <f t="shared" si="0"/>
        <v>0.48959365708622404</v>
      </c>
      <c r="F28" s="6">
        <f t="shared" si="1"/>
        <v>2.0425101214574899</v>
      </c>
      <c r="G28" s="7">
        <v>11.75</v>
      </c>
      <c r="H28" s="6">
        <f>Tableau1[[#This Row],[Length]]/Tableau1[[#This Row],[Dentary depth]]</f>
        <v>0.85872340425531912</v>
      </c>
    </row>
    <row r="29" spans="1:8" x14ac:dyDescent="0.3">
      <c r="A29" s="7" t="s">
        <v>22</v>
      </c>
      <c r="B29" s="7" t="s">
        <v>35</v>
      </c>
      <c r="C29" s="6">
        <v>8.85</v>
      </c>
      <c r="D29" s="6">
        <v>4.88</v>
      </c>
      <c r="E29" s="6">
        <f t="shared" si="0"/>
        <v>0.55141242937853108</v>
      </c>
      <c r="F29" s="6">
        <f t="shared" si="1"/>
        <v>1.8135245901639343</v>
      </c>
      <c r="G29" s="7">
        <v>10.210000000000001</v>
      </c>
      <c r="H29" s="6">
        <f>Tableau1[[#This Row],[Length]]/Tableau1[[#This Row],[Dentary depth]]</f>
        <v>0.86679725759059734</v>
      </c>
    </row>
    <row r="30" spans="1:8" x14ac:dyDescent="0.3">
      <c r="A30" s="7" t="s">
        <v>22</v>
      </c>
      <c r="B30" s="7" t="s">
        <v>26</v>
      </c>
      <c r="C30" s="6">
        <v>10</v>
      </c>
      <c r="D30" s="6">
        <v>5.0999999999999996</v>
      </c>
      <c r="E30" s="6">
        <f t="shared" si="0"/>
        <v>0.51</v>
      </c>
      <c r="F30" s="6">
        <f t="shared" si="1"/>
        <v>1.9607843137254903</v>
      </c>
      <c r="G30" s="7">
        <v>9.27</v>
      </c>
      <c r="H30" s="6">
        <f>Tableau1[[#This Row],[Length]]/Tableau1[[#This Row],[Dentary depth]]</f>
        <v>1.0787486515641855</v>
      </c>
    </row>
    <row r="31" spans="1:8" x14ac:dyDescent="0.3">
      <c r="A31" s="7" t="s">
        <v>22</v>
      </c>
      <c r="B31" s="7" t="s">
        <v>27</v>
      </c>
      <c r="C31" s="6">
        <v>10.28</v>
      </c>
      <c r="D31" s="6">
        <v>5.34</v>
      </c>
      <c r="E31" s="6">
        <f t="shared" si="0"/>
        <v>0.51945525291828798</v>
      </c>
      <c r="F31" s="6">
        <f t="shared" si="1"/>
        <v>1.9250936329588015</v>
      </c>
      <c r="G31" s="7">
        <v>10.59</v>
      </c>
      <c r="H31" s="6">
        <f>Tableau1[[#This Row],[Length]]/Tableau1[[#This Row],[Dentary depth]]</f>
        <v>0.97072710103871573</v>
      </c>
    </row>
    <row r="32" spans="1:8" x14ac:dyDescent="0.3">
      <c r="A32" s="7" t="s">
        <v>38</v>
      </c>
      <c r="B32" s="7" t="s">
        <v>39</v>
      </c>
      <c r="C32" s="7">
        <v>10.74</v>
      </c>
      <c r="D32" s="7">
        <v>5.29</v>
      </c>
      <c r="E32" s="6">
        <f t="shared" si="0"/>
        <v>0.49255121042830541</v>
      </c>
      <c r="F32" s="6">
        <f t="shared" si="1"/>
        <v>2.0302457466918713</v>
      </c>
      <c r="G32" s="7">
        <v>12.97</v>
      </c>
      <c r="H32" s="6">
        <f>Tableau1[[#This Row],[Length]]/Tableau1[[#This Row],[Dentary depth]]</f>
        <v>0.82806476484194291</v>
      </c>
    </row>
    <row r="33" spans="1:8" s="8" customFormat="1" x14ac:dyDescent="0.3">
      <c r="A33" s="7" t="s">
        <v>22</v>
      </c>
      <c r="B33" s="7" t="s">
        <v>40</v>
      </c>
      <c r="C33" s="7">
        <v>8.99</v>
      </c>
      <c r="D33" s="7">
        <v>4.5999999999999996</v>
      </c>
      <c r="E33" s="6">
        <f t="shared" si="0"/>
        <v>0.51167964404894317</v>
      </c>
      <c r="F33" s="6">
        <f t="shared" si="1"/>
        <v>1.9543478260869567</v>
      </c>
      <c r="G33" s="7">
        <v>10.94</v>
      </c>
      <c r="H33" s="6">
        <f>Tableau1[[#This Row],[Length]]/Tableau1[[#This Row],[Dentary depth]]</f>
        <v>0.82175502742230355</v>
      </c>
    </row>
    <row r="34" spans="1:8" x14ac:dyDescent="0.3">
      <c r="A34" s="7" t="s">
        <v>38</v>
      </c>
      <c r="B34" s="7" t="s">
        <v>41</v>
      </c>
      <c r="C34" s="7">
        <v>9.76</v>
      </c>
      <c r="D34" s="7">
        <v>4.84</v>
      </c>
      <c r="E34" s="6">
        <f t="shared" ref="E34:E54" si="2">D34/C34</f>
        <v>0.49590163934426229</v>
      </c>
      <c r="F34" s="6">
        <f t="shared" ref="F34:F54" si="3">C34/D34</f>
        <v>2.0165289256198347</v>
      </c>
      <c r="G34" s="7">
        <v>11.25</v>
      </c>
      <c r="H34" s="6">
        <f>Tableau1[[#This Row],[Length]]/Tableau1[[#This Row],[Dentary depth]]</f>
        <v>0.86755555555555552</v>
      </c>
    </row>
    <row r="35" spans="1:8" x14ac:dyDescent="0.3">
      <c r="A35" s="7" t="s">
        <v>38</v>
      </c>
      <c r="B35" s="7" t="s">
        <v>42</v>
      </c>
      <c r="C35" s="7">
        <v>10.8</v>
      </c>
      <c r="D35" s="7">
        <v>6.09</v>
      </c>
      <c r="E35" s="6">
        <f t="shared" si="2"/>
        <v>0.56388888888888888</v>
      </c>
      <c r="F35" s="6">
        <f t="shared" si="3"/>
        <v>1.7733990147783252</v>
      </c>
      <c r="G35" s="7">
        <v>13.65</v>
      </c>
      <c r="H35" s="6">
        <f>Tableau1[[#This Row],[Length]]/Tableau1[[#This Row],[Dentary depth]]</f>
        <v>0.79120879120879128</v>
      </c>
    </row>
    <row r="36" spans="1:8" x14ac:dyDescent="0.3">
      <c r="A36" s="7" t="s">
        <v>38</v>
      </c>
      <c r="B36" s="7" t="s">
        <v>43</v>
      </c>
      <c r="C36" s="7">
        <v>10.29</v>
      </c>
      <c r="D36" s="7">
        <v>5.67</v>
      </c>
      <c r="E36" s="6">
        <f t="shared" si="2"/>
        <v>0.55102040816326536</v>
      </c>
      <c r="F36" s="6">
        <f t="shared" si="3"/>
        <v>1.8148148148148147</v>
      </c>
      <c r="G36" s="7">
        <v>11.76</v>
      </c>
      <c r="H36" s="6">
        <f>Tableau1[[#This Row],[Length]]/Tableau1[[#This Row],[Dentary depth]]</f>
        <v>0.87499999999999989</v>
      </c>
    </row>
    <row r="37" spans="1:8" x14ac:dyDescent="0.3">
      <c r="A37" s="7" t="s">
        <v>38</v>
      </c>
      <c r="B37" s="7" t="s">
        <v>44</v>
      </c>
      <c r="C37" s="7">
        <v>9.39</v>
      </c>
      <c r="D37" s="7">
        <v>4.8</v>
      </c>
      <c r="E37" s="6">
        <f t="shared" si="2"/>
        <v>0.51118210862619806</v>
      </c>
      <c r="F37" s="6">
        <f t="shared" si="3"/>
        <v>1.9562500000000003</v>
      </c>
      <c r="G37" s="7">
        <v>0</v>
      </c>
      <c r="H37" s="6">
        <v>0</v>
      </c>
    </row>
    <row r="38" spans="1:8" x14ac:dyDescent="0.3">
      <c r="A38" s="7" t="s">
        <v>38</v>
      </c>
      <c r="B38" s="7" t="s">
        <v>45</v>
      </c>
      <c r="C38" s="7">
        <v>10.16</v>
      </c>
      <c r="D38" s="7">
        <v>5.44</v>
      </c>
      <c r="E38" s="6">
        <f t="shared" si="2"/>
        <v>0.53543307086614178</v>
      </c>
      <c r="F38" s="6">
        <f t="shared" si="3"/>
        <v>1.8676470588235292</v>
      </c>
      <c r="G38" s="7">
        <v>12.62</v>
      </c>
      <c r="H38" s="6">
        <f>Tableau1[[#This Row],[Length]]/Tableau1[[#This Row],[Dentary depth]]</f>
        <v>0.80507131537242482</v>
      </c>
    </row>
    <row r="39" spans="1:8" x14ac:dyDescent="0.3">
      <c r="A39" s="7" t="s">
        <v>38</v>
      </c>
      <c r="B39" s="7" t="s">
        <v>46</v>
      </c>
      <c r="C39" s="7">
        <v>9.35</v>
      </c>
      <c r="D39" s="7">
        <v>5.04</v>
      </c>
      <c r="E39" s="6">
        <f t="shared" si="2"/>
        <v>0.53903743315508024</v>
      </c>
      <c r="F39" s="6">
        <f t="shared" si="3"/>
        <v>1.85515873015873</v>
      </c>
      <c r="G39" s="7">
        <v>10.79</v>
      </c>
      <c r="H39" s="6">
        <f>Tableau1[[#This Row],[Length]]/Tableau1[[#This Row],[Dentary depth]]</f>
        <v>0.86654309545875818</v>
      </c>
    </row>
    <row r="40" spans="1:8" x14ac:dyDescent="0.3">
      <c r="A40" s="7" t="s">
        <v>38</v>
      </c>
      <c r="B40" s="7" t="s">
        <v>47</v>
      </c>
      <c r="C40" s="7">
        <v>9.82</v>
      </c>
      <c r="D40" s="7">
        <v>5.21</v>
      </c>
      <c r="E40" s="6">
        <f t="shared" si="2"/>
        <v>0.53054989816700604</v>
      </c>
      <c r="F40" s="6">
        <f t="shared" si="3"/>
        <v>1.8848368522072938</v>
      </c>
      <c r="G40" s="7">
        <v>11.04</v>
      </c>
      <c r="H40" s="6">
        <f>Tableau1[[#This Row],[Length]]/Tableau1[[#This Row],[Dentary depth]]</f>
        <v>0.88949275362318847</v>
      </c>
    </row>
    <row r="41" spans="1:8" x14ac:dyDescent="0.3">
      <c r="A41" s="7" t="s">
        <v>38</v>
      </c>
      <c r="B41" s="7" t="s">
        <v>48</v>
      </c>
      <c r="C41" s="7">
        <v>11.26</v>
      </c>
      <c r="D41" s="7">
        <v>5.69</v>
      </c>
      <c r="E41" s="6">
        <f t="shared" si="2"/>
        <v>0.50532859680284192</v>
      </c>
      <c r="F41" s="6">
        <f t="shared" si="3"/>
        <v>1.9789103690685412</v>
      </c>
      <c r="G41" s="7">
        <v>12.25</v>
      </c>
      <c r="H41" s="6">
        <f>Tableau1[[#This Row],[Length]]/Tableau1[[#This Row],[Dentary depth]]</f>
        <v>0.91918367346938779</v>
      </c>
    </row>
    <row r="42" spans="1:8" x14ac:dyDescent="0.3">
      <c r="A42" s="7" t="s">
        <v>38</v>
      </c>
      <c r="B42" s="7" t="s">
        <v>49</v>
      </c>
      <c r="C42" s="7">
        <v>10.64</v>
      </c>
      <c r="D42" s="7">
        <v>5.46</v>
      </c>
      <c r="E42" s="6">
        <f t="shared" si="2"/>
        <v>0.51315789473684204</v>
      </c>
      <c r="F42" s="6">
        <f t="shared" si="3"/>
        <v>1.9487179487179489</v>
      </c>
      <c r="G42" s="7">
        <v>9.19</v>
      </c>
      <c r="H42" s="6">
        <f>Tableau1[[#This Row],[Length]]/Tableau1[[#This Row],[Dentary depth]]</f>
        <v>1.1577801958650709</v>
      </c>
    </row>
    <row r="43" spans="1:8" x14ac:dyDescent="0.3">
      <c r="A43" s="7" t="s">
        <v>38</v>
      </c>
      <c r="B43" s="7" t="s">
        <v>50</v>
      </c>
      <c r="C43" s="7">
        <v>10.67</v>
      </c>
      <c r="D43" s="7">
        <v>5.61</v>
      </c>
      <c r="E43" s="6">
        <f t="shared" si="2"/>
        <v>0.52577319587628868</v>
      </c>
      <c r="F43" s="6">
        <f t="shared" si="3"/>
        <v>1.9019607843137254</v>
      </c>
      <c r="G43" s="7">
        <v>0</v>
      </c>
      <c r="H43" s="6">
        <v>0</v>
      </c>
    </row>
    <row r="44" spans="1:8" x14ac:dyDescent="0.3">
      <c r="A44" s="7" t="s">
        <v>38</v>
      </c>
      <c r="B44" s="7" t="s">
        <v>51</v>
      </c>
      <c r="C44" s="7">
        <v>9.8000000000000007</v>
      </c>
      <c r="D44" s="7">
        <v>5.15</v>
      </c>
      <c r="E44" s="6">
        <f t="shared" si="2"/>
        <v>0.52551020408163263</v>
      </c>
      <c r="F44" s="6">
        <f t="shared" si="3"/>
        <v>1.9029126213592233</v>
      </c>
      <c r="G44" s="7">
        <v>11.17</v>
      </c>
      <c r="H44" s="6">
        <f>Tableau1[[#This Row],[Length]]/Tableau1[[#This Row],[Dentary depth]]</f>
        <v>0.87735004476275746</v>
      </c>
    </row>
    <row r="45" spans="1:8" x14ac:dyDescent="0.3">
      <c r="A45" s="7" t="s">
        <v>38</v>
      </c>
      <c r="B45" s="7" t="s">
        <v>60</v>
      </c>
      <c r="C45" s="7">
        <v>10.28</v>
      </c>
      <c r="D45" s="7">
        <v>4.9000000000000004</v>
      </c>
      <c r="E45" s="6">
        <f t="shared" ref="E45" si="4">D45/C45</f>
        <v>0.47665369649805456</v>
      </c>
      <c r="F45" s="6">
        <f t="shared" ref="F45" si="5">C45/D45</f>
        <v>2.0979591836734692</v>
      </c>
      <c r="G45" s="7">
        <v>12.25</v>
      </c>
      <c r="H45" s="6">
        <f>Tableau1[[#This Row],[Length]]/Tableau1[[#This Row],[Dentary depth]]</f>
        <v>0.83918367346938771</v>
      </c>
    </row>
    <row r="46" spans="1:8" x14ac:dyDescent="0.3">
      <c r="A46" s="7" t="s">
        <v>38</v>
      </c>
      <c r="B46" s="7" t="s">
        <v>61</v>
      </c>
      <c r="C46" s="7">
        <v>9.91</v>
      </c>
      <c r="D46" s="7">
        <v>5.17</v>
      </c>
      <c r="E46" s="6">
        <f t="shared" ref="E46" si="6">D46/C46</f>
        <v>0.52169525731584254</v>
      </c>
      <c r="F46" s="6">
        <f t="shared" ref="F46" si="7">C46/D46</f>
        <v>1.9168278529980658</v>
      </c>
      <c r="G46" s="7">
        <v>12.51</v>
      </c>
      <c r="H46" s="6">
        <f>Tableau1[[#This Row],[Length]]/Tableau1[[#This Row],[Dentary depth]]</f>
        <v>0.79216626698641091</v>
      </c>
    </row>
    <row r="47" spans="1:8" x14ac:dyDescent="0.3">
      <c r="A47" s="7" t="s">
        <v>38</v>
      </c>
      <c r="B47" s="7" t="s">
        <v>52</v>
      </c>
      <c r="C47" s="7">
        <v>11.39</v>
      </c>
      <c r="D47" s="7">
        <v>6.26</v>
      </c>
      <c r="E47" s="6">
        <f t="shared" si="2"/>
        <v>0.54960491659350308</v>
      </c>
      <c r="F47" s="6">
        <f t="shared" si="3"/>
        <v>1.819488817891374</v>
      </c>
      <c r="G47" s="7">
        <v>13.35</v>
      </c>
      <c r="H47" s="6">
        <f>Tableau1[[#This Row],[Length]]/Tableau1[[#This Row],[Dentary depth]]</f>
        <v>0.85318352059925096</v>
      </c>
    </row>
    <row r="48" spans="1:8" x14ac:dyDescent="0.3">
      <c r="A48" s="7" t="s">
        <v>38</v>
      </c>
      <c r="B48" s="7" t="s">
        <v>53</v>
      </c>
      <c r="C48" s="7">
        <v>11.14</v>
      </c>
      <c r="D48" s="7">
        <v>5.57</v>
      </c>
      <c r="E48" s="6">
        <f t="shared" si="2"/>
        <v>0.5</v>
      </c>
      <c r="F48" s="6">
        <f t="shared" si="3"/>
        <v>2</v>
      </c>
      <c r="G48" s="7">
        <v>0</v>
      </c>
      <c r="H48" s="6">
        <v>0</v>
      </c>
    </row>
    <row r="49" spans="1:8" s="8" customFormat="1" x14ac:dyDescent="0.3">
      <c r="A49" s="7" t="s">
        <v>22</v>
      </c>
      <c r="B49" s="7" t="s">
        <v>54</v>
      </c>
      <c r="C49" s="7">
        <v>9.67</v>
      </c>
      <c r="D49" s="7">
        <v>5.01</v>
      </c>
      <c r="E49" s="6">
        <f t="shared" si="2"/>
        <v>0.51809720785935887</v>
      </c>
      <c r="F49" s="6">
        <f t="shared" si="3"/>
        <v>1.9301397205588824</v>
      </c>
      <c r="G49" s="7">
        <v>13.55</v>
      </c>
      <c r="H49" s="6">
        <f>Tableau1[[#This Row],[Length]]/Tableau1[[#This Row],[Dentary depth]]</f>
        <v>0.71365313653136531</v>
      </c>
    </row>
    <row r="50" spans="1:8" x14ac:dyDescent="0.3">
      <c r="A50" s="7" t="s">
        <v>38</v>
      </c>
      <c r="B50" s="7" t="s">
        <v>55</v>
      </c>
      <c r="C50" s="7">
        <v>10.17</v>
      </c>
      <c r="D50" s="7">
        <v>5.13</v>
      </c>
      <c r="E50" s="6">
        <f t="shared" si="2"/>
        <v>0.50442477876106195</v>
      </c>
      <c r="F50" s="6">
        <f t="shared" si="3"/>
        <v>1.9824561403508771</v>
      </c>
      <c r="G50" s="7">
        <v>9.42</v>
      </c>
      <c r="H50" s="6">
        <f>Tableau1[[#This Row],[Length]]/Tableau1[[#This Row],[Dentary depth]]</f>
        <v>1.0796178343949046</v>
      </c>
    </row>
    <row r="51" spans="1:8" x14ac:dyDescent="0.3">
      <c r="A51" s="7" t="s">
        <v>38</v>
      </c>
      <c r="B51" s="7" t="s">
        <v>56</v>
      </c>
      <c r="C51" s="7">
        <v>10.51</v>
      </c>
      <c r="D51" s="7">
        <v>5.56</v>
      </c>
      <c r="E51" s="6">
        <f t="shared" si="2"/>
        <v>0.52901998097050429</v>
      </c>
      <c r="F51" s="6">
        <f t="shared" si="3"/>
        <v>1.8902877697841727</v>
      </c>
      <c r="G51" s="7">
        <v>11.19</v>
      </c>
      <c r="H51" s="6">
        <f>Tableau1[[#This Row],[Length]]/Tableau1[[#This Row],[Dentary depth]]</f>
        <v>0.93923145665773011</v>
      </c>
    </row>
    <row r="52" spans="1:8" s="9" customFormat="1" x14ac:dyDescent="0.3">
      <c r="A52" s="4" t="s">
        <v>22</v>
      </c>
      <c r="B52" s="4" t="s">
        <v>75</v>
      </c>
      <c r="C52" s="4">
        <v>10.6</v>
      </c>
      <c r="D52" s="4">
        <v>5.65</v>
      </c>
      <c r="E52" s="5">
        <f t="shared" ref="E52:E53" si="8">D52/C52</f>
        <v>0.53301886792452835</v>
      </c>
      <c r="F52" s="5">
        <f t="shared" ref="F52:F53" si="9">C52/D52</f>
        <v>1.8761061946902653</v>
      </c>
      <c r="G52" s="4">
        <v>12.54</v>
      </c>
      <c r="H52" s="5">
        <f>Tableau1[[#This Row],[Length]]/Tableau1[[#This Row],[Dentary depth]]</f>
        <v>0.84529505582137165</v>
      </c>
    </row>
    <row r="53" spans="1:8" s="9" customFormat="1" x14ac:dyDescent="0.3">
      <c r="A53" s="4" t="s">
        <v>38</v>
      </c>
      <c r="B53" s="4" t="s">
        <v>76</v>
      </c>
      <c r="C53" s="4">
        <v>10.84</v>
      </c>
      <c r="D53" s="4">
        <v>5.61</v>
      </c>
      <c r="E53" s="5">
        <f t="shared" si="8"/>
        <v>0.51752767527675281</v>
      </c>
      <c r="F53" s="5">
        <f t="shared" si="9"/>
        <v>1.9322638146167557</v>
      </c>
      <c r="G53" s="4">
        <v>13.55</v>
      </c>
      <c r="H53" s="5">
        <f>Tableau1[[#This Row],[Length]]/Tableau1[[#This Row],[Dentary depth]]</f>
        <v>0.79999999999999993</v>
      </c>
    </row>
    <row r="54" spans="1:8" s="7" customFormat="1" x14ac:dyDescent="0.3">
      <c r="A54" s="7" t="s">
        <v>22</v>
      </c>
      <c r="B54" s="7" t="s">
        <v>57</v>
      </c>
      <c r="C54" s="7">
        <v>9.92</v>
      </c>
      <c r="D54" s="7">
        <v>5.52</v>
      </c>
      <c r="E54" s="6">
        <f t="shared" si="2"/>
        <v>0.55645161290322576</v>
      </c>
      <c r="F54" s="6">
        <f t="shared" si="3"/>
        <v>1.7971014492753625</v>
      </c>
      <c r="G54" s="7">
        <v>14.97</v>
      </c>
      <c r="H54" s="6">
        <f>Tableau1[[#This Row],[Length]]/Tableau1[[#This Row],[Dentary depth]]</f>
        <v>0.6626586506346025</v>
      </c>
    </row>
    <row r="55" spans="1:8" s="4" customFormat="1" x14ac:dyDescent="0.3">
      <c r="A55" s="4" t="s">
        <v>38</v>
      </c>
      <c r="B55" s="4" t="s">
        <v>72</v>
      </c>
      <c r="C55" s="4">
        <v>9.83</v>
      </c>
      <c r="D55" s="4">
        <v>5.22</v>
      </c>
      <c r="E55" s="5">
        <f t="shared" ref="E55:E58" si="10">D55/C55</f>
        <v>0.531027466937945</v>
      </c>
      <c r="F55" s="5">
        <f t="shared" ref="F55:F58" si="11">C55/D55</f>
        <v>1.8831417624521074</v>
      </c>
      <c r="G55" s="4">
        <v>10.29</v>
      </c>
      <c r="H55" s="5">
        <f>Tableau1[[#This Row],[Length]]/Tableau1[[#This Row],[Dentary depth]]</f>
        <v>0.95529640427599616</v>
      </c>
    </row>
    <row r="56" spans="1:8" s="4" customFormat="1" x14ac:dyDescent="0.3">
      <c r="A56" s="4" t="s">
        <v>38</v>
      </c>
      <c r="B56" s="4" t="s">
        <v>73</v>
      </c>
      <c r="C56" s="4">
        <v>11.09</v>
      </c>
      <c r="D56" s="4">
        <v>5.65</v>
      </c>
      <c r="E56" s="5">
        <f t="shared" si="10"/>
        <v>0.50946798917944103</v>
      </c>
      <c r="F56" s="5">
        <f t="shared" si="11"/>
        <v>1.9628318584070794</v>
      </c>
      <c r="G56" s="4">
        <v>11.35</v>
      </c>
      <c r="H56" s="5">
        <f>Tableau1[[#This Row],[Length]]/Tableau1[[#This Row],[Dentary depth]]</f>
        <v>0.97709251101321593</v>
      </c>
    </row>
    <row r="57" spans="1:8" s="3" customFormat="1" x14ac:dyDescent="0.3">
      <c r="A57" s="4" t="s">
        <v>38</v>
      </c>
      <c r="B57" s="4" t="s">
        <v>74</v>
      </c>
      <c r="C57" s="4">
        <v>9.48</v>
      </c>
      <c r="D57" s="4">
        <v>4.8</v>
      </c>
      <c r="E57" s="5">
        <f t="shared" si="10"/>
        <v>0.50632911392405056</v>
      </c>
      <c r="F57" s="5">
        <f t="shared" si="11"/>
        <v>1.9750000000000001</v>
      </c>
      <c r="G57" s="4">
        <v>11.35</v>
      </c>
      <c r="H57" s="5">
        <f>Tableau1[[#This Row],[Length]]/Tableau1[[#This Row],[Dentary depth]]</f>
        <v>0.83524229074889877</v>
      </c>
    </row>
    <row r="58" spans="1:8" s="8" customFormat="1" x14ac:dyDescent="0.3">
      <c r="A58" s="7" t="s">
        <v>77</v>
      </c>
      <c r="B58" s="7" t="s">
        <v>78</v>
      </c>
      <c r="C58" s="7">
        <v>12.56</v>
      </c>
      <c r="D58" s="7">
        <v>6.14</v>
      </c>
      <c r="E58" s="5">
        <f t="shared" si="10"/>
        <v>0.48885350318471332</v>
      </c>
      <c r="F58" s="5">
        <f t="shared" si="11"/>
        <v>2.0456026058631922</v>
      </c>
      <c r="G58" s="7">
        <v>14.98</v>
      </c>
      <c r="H58" s="6">
        <f>Tableau1[[#This Row],[Length]]/Tableau1[[#This Row],[Dentary depth]]</f>
        <v>0.83845126835781048</v>
      </c>
    </row>
  </sheetData>
  <phoneticPr fontId="2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EECC97-A14D-407C-A8C6-35FACBB1C60C}">
  <dimension ref="A1:F58"/>
  <sheetViews>
    <sheetView topLeftCell="A16" workbookViewId="0">
      <selection activeCell="A2" sqref="A2:F58"/>
    </sheetView>
  </sheetViews>
  <sheetFormatPr baseColWidth="10" defaultRowHeight="14.4" x14ac:dyDescent="0.3"/>
  <cols>
    <col min="1" max="1" width="23.77734375" customWidth="1"/>
    <col min="2" max="2" width="15.88671875" customWidth="1"/>
  </cols>
  <sheetData>
    <row r="1" spans="1: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36</v>
      </c>
      <c r="F1" s="1" t="s">
        <v>37</v>
      </c>
    </row>
    <row r="2" spans="1:6" s="8" customFormat="1" x14ac:dyDescent="0.3">
      <c r="A2" s="7" t="s">
        <v>22</v>
      </c>
      <c r="B2" s="7" t="s">
        <v>6</v>
      </c>
      <c r="C2" s="6">
        <v>6.82</v>
      </c>
      <c r="D2" s="6">
        <v>3.02</v>
      </c>
      <c r="E2" s="6">
        <f t="shared" ref="E2:E11" si="0">D2/C2</f>
        <v>0.44281524926686217</v>
      </c>
      <c r="F2" s="6">
        <f t="shared" ref="F2:F11" si="1">C2/D2</f>
        <v>2.2582781456953644</v>
      </c>
    </row>
    <row r="3" spans="1:6" x14ac:dyDescent="0.3">
      <c r="A3" s="7" t="s">
        <v>79</v>
      </c>
      <c r="B3" s="7" t="s">
        <v>7</v>
      </c>
      <c r="C3" s="6">
        <v>0</v>
      </c>
      <c r="D3" s="6">
        <v>0</v>
      </c>
      <c r="E3" s="6">
        <v>0</v>
      </c>
      <c r="F3" s="6">
        <v>0</v>
      </c>
    </row>
    <row r="4" spans="1:6" x14ac:dyDescent="0.3">
      <c r="A4" s="7" t="s">
        <v>79</v>
      </c>
      <c r="B4" s="7" t="s">
        <v>8</v>
      </c>
      <c r="C4" s="6">
        <v>0</v>
      </c>
      <c r="D4" s="6">
        <v>0</v>
      </c>
      <c r="E4" s="6">
        <v>0</v>
      </c>
      <c r="F4" s="6">
        <v>0</v>
      </c>
    </row>
    <row r="5" spans="1:6" x14ac:dyDescent="0.3">
      <c r="A5" s="7" t="s">
        <v>79</v>
      </c>
      <c r="B5" s="7" t="s">
        <v>4</v>
      </c>
      <c r="C5" s="6">
        <v>6.16</v>
      </c>
      <c r="D5" s="6">
        <v>2.59</v>
      </c>
      <c r="E5" s="6">
        <f t="shared" si="0"/>
        <v>0.42045454545454541</v>
      </c>
      <c r="F5" s="6">
        <f t="shared" si="1"/>
        <v>2.3783783783783785</v>
      </c>
    </row>
    <row r="6" spans="1:6" x14ac:dyDescent="0.3">
      <c r="A6" s="7" t="s">
        <v>79</v>
      </c>
      <c r="B6" s="7" t="s">
        <v>5</v>
      </c>
      <c r="C6" s="6">
        <v>6.08</v>
      </c>
      <c r="D6" s="6">
        <v>2.39</v>
      </c>
      <c r="E6" s="6">
        <f t="shared" si="0"/>
        <v>0.39309210526315791</v>
      </c>
      <c r="F6" s="6">
        <f t="shared" si="1"/>
        <v>2.5439330543933054</v>
      </c>
    </row>
    <row r="7" spans="1:6" x14ac:dyDescent="0.3">
      <c r="A7" s="7" t="s">
        <v>79</v>
      </c>
      <c r="B7" s="7" t="s">
        <v>9</v>
      </c>
      <c r="C7" s="6">
        <v>6.15</v>
      </c>
      <c r="D7" s="6">
        <v>2.74</v>
      </c>
      <c r="E7" s="6">
        <f t="shared" si="0"/>
        <v>0.44552845528455287</v>
      </c>
      <c r="F7" s="6">
        <f t="shared" si="1"/>
        <v>2.2445255474452552</v>
      </c>
    </row>
    <row r="8" spans="1:6" x14ac:dyDescent="0.3">
      <c r="A8" s="7" t="s">
        <v>79</v>
      </c>
      <c r="B8" s="7" t="s">
        <v>10</v>
      </c>
      <c r="C8" s="6">
        <v>6.27</v>
      </c>
      <c r="D8" s="6">
        <v>2.65</v>
      </c>
      <c r="E8" s="6">
        <f t="shared" si="0"/>
        <v>0.42264752791068583</v>
      </c>
      <c r="F8" s="6">
        <f t="shared" si="1"/>
        <v>2.3660377358490563</v>
      </c>
    </row>
    <row r="9" spans="1:6" x14ac:dyDescent="0.3">
      <c r="A9" s="7" t="s">
        <v>79</v>
      </c>
      <c r="B9" s="7" t="s">
        <v>11</v>
      </c>
      <c r="C9" s="6">
        <v>7.21</v>
      </c>
      <c r="D9" s="6">
        <v>2.35</v>
      </c>
      <c r="E9" s="6">
        <f t="shared" si="0"/>
        <v>0.32593619972260751</v>
      </c>
      <c r="F9" s="6">
        <f t="shared" si="1"/>
        <v>3.0680851063829784</v>
      </c>
    </row>
    <row r="10" spans="1:6" x14ac:dyDescent="0.3">
      <c r="A10" s="7" t="s">
        <v>79</v>
      </c>
      <c r="B10" s="7" t="s">
        <v>12</v>
      </c>
      <c r="C10" s="6">
        <v>0</v>
      </c>
      <c r="D10" s="6">
        <v>0</v>
      </c>
      <c r="E10" s="6">
        <v>0</v>
      </c>
      <c r="F10" s="6">
        <v>0</v>
      </c>
    </row>
    <row r="11" spans="1:6" x14ac:dyDescent="0.3">
      <c r="A11" s="7" t="s">
        <v>13</v>
      </c>
      <c r="B11" s="7" t="s">
        <v>14</v>
      </c>
      <c r="C11" s="6">
        <v>8.49</v>
      </c>
      <c r="D11" s="6">
        <v>4.03</v>
      </c>
      <c r="E11" s="6">
        <f t="shared" si="0"/>
        <v>0.47467608951707896</v>
      </c>
      <c r="F11" s="6">
        <f t="shared" si="1"/>
        <v>2.1066997518610422</v>
      </c>
    </row>
    <row r="12" spans="1:6" x14ac:dyDescent="0.3">
      <c r="A12" s="7" t="s">
        <v>13</v>
      </c>
      <c r="B12" s="7" t="s">
        <v>15</v>
      </c>
      <c r="C12" s="6">
        <v>8.49</v>
      </c>
      <c r="D12" s="6">
        <v>3.86</v>
      </c>
      <c r="E12" s="6">
        <v>0</v>
      </c>
      <c r="F12" s="6">
        <v>0</v>
      </c>
    </row>
    <row r="13" spans="1:6" x14ac:dyDescent="0.3">
      <c r="A13" s="7" t="s">
        <v>22</v>
      </c>
      <c r="B13" s="7" t="s">
        <v>16</v>
      </c>
      <c r="C13" s="6">
        <v>7.67</v>
      </c>
      <c r="D13" s="6">
        <v>3.24</v>
      </c>
      <c r="E13" s="6">
        <f>D13/C13</f>
        <v>0.42242503259452413</v>
      </c>
      <c r="F13" s="6">
        <f>C13/D13</f>
        <v>2.3672839506172836</v>
      </c>
    </row>
    <row r="14" spans="1:6" x14ac:dyDescent="0.3">
      <c r="A14" s="7" t="s">
        <v>13</v>
      </c>
      <c r="B14" s="7" t="s">
        <v>17</v>
      </c>
      <c r="C14" s="6">
        <v>8.64</v>
      </c>
      <c r="D14" s="6">
        <v>3.72</v>
      </c>
      <c r="E14" s="6">
        <f>D14/C14</f>
        <v>0.43055555555555552</v>
      </c>
      <c r="F14" s="6">
        <f>C14/D14</f>
        <v>2.3225806451612905</v>
      </c>
    </row>
    <row r="15" spans="1:6" x14ac:dyDescent="0.3">
      <c r="A15" s="7" t="s">
        <v>13</v>
      </c>
      <c r="B15" s="7" t="s">
        <v>18</v>
      </c>
      <c r="C15" s="6">
        <v>0</v>
      </c>
      <c r="D15" s="6">
        <v>0</v>
      </c>
      <c r="E15" s="6">
        <v>0</v>
      </c>
      <c r="F15" s="6">
        <v>0</v>
      </c>
    </row>
    <row r="16" spans="1:6" x14ac:dyDescent="0.3">
      <c r="A16" s="7" t="s">
        <v>13</v>
      </c>
      <c r="B16" s="7" t="s">
        <v>19</v>
      </c>
      <c r="C16" s="6">
        <v>7.84</v>
      </c>
      <c r="D16" s="6">
        <v>3.67</v>
      </c>
      <c r="E16" s="6">
        <f t="shared" ref="E16:E51" si="2">D16/C16</f>
        <v>0.46811224489795916</v>
      </c>
      <c r="F16" s="6">
        <f t="shared" ref="F16:F51" si="3">C16/D16</f>
        <v>2.1362397820163488</v>
      </c>
    </row>
    <row r="17" spans="1:6" x14ac:dyDescent="0.3">
      <c r="A17" s="7" t="s">
        <v>13</v>
      </c>
      <c r="B17" s="7" t="s">
        <v>20</v>
      </c>
      <c r="C17" s="6">
        <v>7.85</v>
      </c>
      <c r="D17" s="6">
        <v>3.51</v>
      </c>
      <c r="E17" s="6">
        <f t="shared" si="2"/>
        <v>0.44713375796178345</v>
      </c>
      <c r="F17" s="6">
        <f t="shared" si="3"/>
        <v>2.2364672364672367</v>
      </c>
    </row>
    <row r="18" spans="1:6" x14ac:dyDescent="0.3">
      <c r="A18" s="7" t="s">
        <v>13</v>
      </c>
      <c r="B18" s="7" t="s">
        <v>21</v>
      </c>
      <c r="C18" s="6">
        <v>0</v>
      </c>
      <c r="D18" s="6">
        <v>0</v>
      </c>
      <c r="E18" s="6">
        <v>0</v>
      </c>
      <c r="F18" s="6">
        <v>0</v>
      </c>
    </row>
    <row r="19" spans="1:6" x14ac:dyDescent="0.3">
      <c r="A19" s="7" t="s">
        <v>22</v>
      </c>
      <c r="B19" s="7" t="s">
        <v>23</v>
      </c>
      <c r="C19" s="6">
        <v>0</v>
      </c>
      <c r="D19" s="6">
        <v>0</v>
      </c>
      <c r="E19" s="6">
        <v>0</v>
      </c>
      <c r="F19" s="6">
        <v>0</v>
      </c>
    </row>
    <row r="20" spans="1:6" x14ac:dyDescent="0.3">
      <c r="A20" s="7" t="s">
        <v>22</v>
      </c>
      <c r="B20" s="7" t="s">
        <v>24</v>
      </c>
      <c r="C20" s="6">
        <v>7.82</v>
      </c>
      <c r="D20" s="6">
        <v>3.9</v>
      </c>
      <c r="E20" s="6">
        <f t="shared" si="2"/>
        <v>0.49872122762148335</v>
      </c>
      <c r="F20" s="6">
        <f t="shared" si="3"/>
        <v>2.0051282051282051</v>
      </c>
    </row>
    <row r="21" spans="1:6" x14ac:dyDescent="0.3">
      <c r="A21" s="7" t="s">
        <v>22</v>
      </c>
      <c r="B21" s="7" t="s">
        <v>25</v>
      </c>
      <c r="C21" s="6">
        <v>0</v>
      </c>
      <c r="D21" s="6">
        <v>0</v>
      </c>
      <c r="E21" s="6">
        <v>0</v>
      </c>
      <c r="F21" s="6">
        <v>0</v>
      </c>
    </row>
    <row r="22" spans="1:6" x14ac:dyDescent="0.3">
      <c r="A22" s="7" t="s">
        <v>22</v>
      </c>
      <c r="B22" s="7" t="s">
        <v>28</v>
      </c>
      <c r="C22" s="6">
        <v>0</v>
      </c>
      <c r="D22" s="6">
        <v>0</v>
      </c>
      <c r="E22" s="6">
        <v>0</v>
      </c>
      <c r="F22" s="6">
        <v>0</v>
      </c>
    </row>
    <row r="23" spans="1:6" x14ac:dyDescent="0.3">
      <c r="A23" s="7" t="s">
        <v>22</v>
      </c>
      <c r="B23" s="7" t="s">
        <v>29</v>
      </c>
      <c r="C23" s="6">
        <v>7.85</v>
      </c>
      <c r="D23" s="6">
        <v>3.45</v>
      </c>
      <c r="E23" s="6">
        <f t="shared" si="2"/>
        <v>0.43949044585987268</v>
      </c>
      <c r="F23" s="6">
        <f t="shared" si="3"/>
        <v>2.2753623188405796</v>
      </c>
    </row>
    <row r="24" spans="1:6" x14ac:dyDescent="0.3">
      <c r="A24" s="7" t="s">
        <v>22</v>
      </c>
      <c r="B24" s="7" t="s">
        <v>30</v>
      </c>
      <c r="C24" s="6">
        <v>0</v>
      </c>
      <c r="D24" s="6">
        <v>0</v>
      </c>
      <c r="E24" s="6">
        <v>0</v>
      </c>
      <c r="F24" s="6">
        <v>0</v>
      </c>
    </row>
    <row r="25" spans="1:6" x14ac:dyDescent="0.3">
      <c r="A25" s="7" t="s">
        <v>22</v>
      </c>
      <c r="B25" s="7" t="s">
        <v>31</v>
      </c>
      <c r="C25" s="6">
        <v>0</v>
      </c>
      <c r="D25" s="6">
        <v>0</v>
      </c>
      <c r="E25" s="6">
        <v>0</v>
      </c>
      <c r="F25" s="6">
        <v>0</v>
      </c>
    </row>
    <row r="26" spans="1:6" x14ac:dyDescent="0.3">
      <c r="A26" s="7" t="s">
        <v>22</v>
      </c>
      <c r="B26" s="7" t="s">
        <v>32</v>
      </c>
      <c r="C26" s="6">
        <v>0</v>
      </c>
      <c r="D26" s="6">
        <v>0</v>
      </c>
      <c r="E26" s="6">
        <v>0</v>
      </c>
      <c r="F26" s="6">
        <v>0</v>
      </c>
    </row>
    <row r="27" spans="1:6" x14ac:dyDescent="0.3">
      <c r="A27" s="7" t="s">
        <v>22</v>
      </c>
      <c r="B27" s="7" t="s">
        <v>33</v>
      </c>
      <c r="C27" s="6">
        <v>0</v>
      </c>
      <c r="D27" s="6">
        <v>0</v>
      </c>
      <c r="E27" s="6">
        <v>0</v>
      </c>
      <c r="F27" s="6">
        <v>0</v>
      </c>
    </row>
    <row r="28" spans="1:6" x14ac:dyDescent="0.3">
      <c r="A28" s="7" t="s">
        <v>22</v>
      </c>
      <c r="B28" s="7" t="s">
        <v>34</v>
      </c>
      <c r="C28" s="6">
        <v>8.1</v>
      </c>
      <c r="D28" s="6">
        <v>3.34</v>
      </c>
      <c r="E28" s="6">
        <f t="shared" si="2"/>
        <v>0.4123456790123457</v>
      </c>
      <c r="F28" s="6">
        <f t="shared" si="3"/>
        <v>2.4251497005988023</v>
      </c>
    </row>
    <row r="29" spans="1:6" x14ac:dyDescent="0.3">
      <c r="A29" s="7" t="s">
        <v>22</v>
      </c>
      <c r="B29" s="7" t="s">
        <v>35</v>
      </c>
      <c r="C29" s="6">
        <v>0</v>
      </c>
      <c r="D29" s="6">
        <v>0</v>
      </c>
      <c r="E29" s="6">
        <v>0</v>
      </c>
      <c r="F29" s="6">
        <v>0</v>
      </c>
    </row>
    <row r="30" spans="1:6" x14ac:dyDescent="0.3">
      <c r="A30" s="7" t="s">
        <v>22</v>
      </c>
      <c r="B30" s="7" t="s">
        <v>26</v>
      </c>
      <c r="C30" s="6">
        <v>7.05</v>
      </c>
      <c r="D30" s="6">
        <v>3.15</v>
      </c>
      <c r="E30" s="6">
        <f t="shared" si="2"/>
        <v>0.44680851063829785</v>
      </c>
      <c r="F30" s="6">
        <f t="shared" si="3"/>
        <v>2.2380952380952381</v>
      </c>
    </row>
    <row r="31" spans="1:6" x14ac:dyDescent="0.3">
      <c r="A31" s="7" t="s">
        <v>22</v>
      </c>
      <c r="B31" s="7" t="s">
        <v>27</v>
      </c>
      <c r="C31" s="6">
        <v>7.58</v>
      </c>
      <c r="D31" s="6">
        <v>3.05</v>
      </c>
      <c r="E31" s="6">
        <f t="shared" si="2"/>
        <v>0.40237467018469653</v>
      </c>
      <c r="F31" s="6">
        <f t="shared" si="3"/>
        <v>2.4852459016393444</v>
      </c>
    </row>
    <row r="32" spans="1:6" x14ac:dyDescent="0.3">
      <c r="A32" s="7" t="s">
        <v>38</v>
      </c>
      <c r="B32" s="7" t="s">
        <v>39</v>
      </c>
      <c r="C32" s="7">
        <v>7.9</v>
      </c>
      <c r="D32" s="7">
        <v>3.46</v>
      </c>
      <c r="E32" s="6">
        <f t="shared" si="2"/>
        <v>0.4379746835443038</v>
      </c>
      <c r="F32" s="6">
        <f t="shared" si="3"/>
        <v>2.2832369942196533</v>
      </c>
    </row>
    <row r="33" spans="1:6" s="8" customFormat="1" x14ac:dyDescent="0.3">
      <c r="A33" s="7" t="s">
        <v>22</v>
      </c>
      <c r="B33" s="7" t="s">
        <v>40</v>
      </c>
      <c r="C33" s="7">
        <v>6.32</v>
      </c>
      <c r="D33" s="7">
        <v>2.86</v>
      </c>
      <c r="E33" s="6">
        <f>D38/C38</f>
        <v>0.42332065906210392</v>
      </c>
      <c r="F33" s="6">
        <f>C38/D38</f>
        <v>2.3622754491017965</v>
      </c>
    </row>
    <row r="34" spans="1:6" x14ac:dyDescent="0.3">
      <c r="A34" s="7" t="s">
        <v>38</v>
      </c>
      <c r="B34" s="7" t="s">
        <v>41</v>
      </c>
      <c r="C34" s="7">
        <v>7.15</v>
      </c>
      <c r="D34" s="7">
        <v>3.65</v>
      </c>
      <c r="E34" s="6">
        <f t="shared" si="2"/>
        <v>0.51048951048951041</v>
      </c>
      <c r="F34" s="6">
        <f t="shared" si="3"/>
        <v>1.9589041095890412</v>
      </c>
    </row>
    <row r="35" spans="1:6" x14ac:dyDescent="0.3">
      <c r="A35" s="7" t="s">
        <v>38</v>
      </c>
      <c r="B35" s="7" t="s">
        <v>42</v>
      </c>
      <c r="C35" s="7">
        <v>8.2200000000000006</v>
      </c>
      <c r="D35" s="7">
        <v>3.57</v>
      </c>
      <c r="E35" s="6">
        <f t="shared" si="2"/>
        <v>0.43430656934306566</v>
      </c>
      <c r="F35" s="6">
        <f t="shared" si="3"/>
        <v>2.3025210084033616</v>
      </c>
    </row>
    <row r="36" spans="1:6" x14ac:dyDescent="0.3">
      <c r="A36" s="7" t="s">
        <v>38</v>
      </c>
      <c r="B36" s="7" t="s">
        <v>43</v>
      </c>
      <c r="C36" s="7">
        <v>0</v>
      </c>
      <c r="D36" s="7">
        <v>0</v>
      </c>
      <c r="E36" s="6">
        <v>0</v>
      </c>
      <c r="F36" s="6">
        <v>0</v>
      </c>
    </row>
    <row r="37" spans="1:6" x14ac:dyDescent="0.3">
      <c r="A37" s="7" t="s">
        <v>38</v>
      </c>
      <c r="B37" s="7" t="s">
        <v>44</v>
      </c>
      <c r="C37" s="7">
        <v>7.02</v>
      </c>
      <c r="D37" s="7">
        <v>3.09</v>
      </c>
      <c r="E37" s="6">
        <f t="shared" si="2"/>
        <v>0.44017094017094016</v>
      </c>
      <c r="F37" s="6">
        <f t="shared" si="3"/>
        <v>2.2718446601941746</v>
      </c>
    </row>
    <row r="38" spans="1:6" x14ac:dyDescent="0.3">
      <c r="A38" s="7" t="s">
        <v>38</v>
      </c>
      <c r="B38" s="7" t="s">
        <v>45</v>
      </c>
      <c r="C38" s="7">
        <v>7.89</v>
      </c>
      <c r="D38" s="7">
        <v>3.34</v>
      </c>
      <c r="E38" s="6">
        <f t="shared" ref="E38" si="4">D38/C38</f>
        <v>0.42332065906210392</v>
      </c>
      <c r="F38" s="6">
        <f t="shared" ref="F38" si="5">C38/D38</f>
        <v>2.3622754491017965</v>
      </c>
    </row>
    <row r="39" spans="1:6" x14ac:dyDescent="0.3">
      <c r="A39" s="7" t="s">
        <v>38</v>
      </c>
      <c r="B39" s="7" t="s">
        <v>46</v>
      </c>
      <c r="C39" s="7">
        <v>0</v>
      </c>
      <c r="D39" s="7">
        <v>0</v>
      </c>
      <c r="E39" s="6">
        <v>0</v>
      </c>
      <c r="F39" s="6">
        <v>0</v>
      </c>
    </row>
    <row r="40" spans="1:6" x14ac:dyDescent="0.3">
      <c r="A40" s="7" t="s">
        <v>38</v>
      </c>
      <c r="B40" s="7" t="s">
        <v>47</v>
      </c>
      <c r="C40" s="7">
        <v>0</v>
      </c>
      <c r="D40" s="7">
        <v>0</v>
      </c>
      <c r="E40" s="6">
        <v>0</v>
      </c>
      <c r="F40" s="6">
        <v>0</v>
      </c>
    </row>
    <row r="41" spans="1:6" x14ac:dyDescent="0.3">
      <c r="A41" s="7" t="s">
        <v>38</v>
      </c>
      <c r="B41" s="7" t="s">
        <v>48</v>
      </c>
      <c r="C41" s="7">
        <v>8.65</v>
      </c>
      <c r="D41" s="7">
        <v>3.48</v>
      </c>
      <c r="E41" s="6">
        <f t="shared" si="2"/>
        <v>0.40231213872832366</v>
      </c>
      <c r="F41" s="6">
        <f t="shared" si="3"/>
        <v>2.485632183908046</v>
      </c>
    </row>
    <row r="42" spans="1:6" x14ac:dyDescent="0.3">
      <c r="A42" s="7" t="s">
        <v>38</v>
      </c>
      <c r="B42" s="7" t="s">
        <v>49</v>
      </c>
      <c r="C42" s="7">
        <v>0</v>
      </c>
      <c r="D42" s="7">
        <v>0</v>
      </c>
      <c r="E42" s="6">
        <v>0</v>
      </c>
      <c r="F42" s="6">
        <v>0</v>
      </c>
    </row>
    <row r="43" spans="1:6" x14ac:dyDescent="0.3">
      <c r="A43" s="7" t="s">
        <v>38</v>
      </c>
      <c r="B43" s="7" t="s">
        <v>50</v>
      </c>
      <c r="C43" s="7">
        <v>9.14</v>
      </c>
      <c r="D43" s="7">
        <v>3.48</v>
      </c>
      <c r="E43" s="6">
        <f t="shared" si="2"/>
        <v>0.38074398249452951</v>
      </c>
      <c r="F43" s="6">
        <f t="shared" si="3"/>
        <v>2.6264367816091956</v>
      </c>
    </row>
    <row r="44" spans="1:6" x14ac:dyDescent="0.3">
      <c r="A44" s="7" t="s">
        <v>38</v>
      </c>
      <c r="B44" s="7" t="s">
        <v>51</v>
      </c>
      <c r="C44" s="7">
        <v>0</v>
      </c>
      <c r="D44" s="7">
        <v>0</v>
      </c>
      <c r="E44" s="6">
        <v>0</v>
      </c>
      <c r="F44" s="6">
        <v>0</v>
      </c>
    </row>
    <row r="45" spans="1:6" x14ac:dyDescent="0.3">
      <c r="A45" s="7" t="s">
        <v>38</v>
      </c>
      <c r="B45" s="7" t="s">
        <v>60</v>
      </c>
      <c r="C45" s="7">
        <v>7.4</v>
      </c>
      <c r="D45" s="7">
        <v>3.21</v>
      </c>
      <c r="E45" s="6">
        <f>D45/C45</f>
        <v>0.43378378378378374</v>
      </c>
      <c r="F45" s="6">
        <f>C45/D45</f>
        <v>2.3052959501557635</v>
      </c>
    </row>
    <row r="46" spans="1:6" x14ac:dyDescent="0.3">
      <c r="A46" s="7" t="s">
        <v>38</v>
      </c>
      <c r="B46" s="7" t="s">
        <v>61</v>
      </c>
      <c r="C46" s="7">
        <v>0</v>
      </c>
      <c r="D46" s="7">
        <v>0</v>
      </c>
      <c r="E46" s="6">
        <v>0</v>
      </c>
      <c r="F46" s="6">
        <v>0</v>
      </c>
    </row>
    <row r="47" spans="1:6" x14ac:dyDescent="0.3">
      <c r="A47" s="7" t="s">
        <v>38</v>
      </c>
      <c r="B47" s="7" t="s">
        <v>52</v>
      </c>
      <c r="C47" s="7">
        <v>0</v>
      </c>
      <c r="D47" s="7">
        <v>0</v>
      </c>
      <c r="E47" s="6">
        <v>0</v>
      </c>
      <c r="F47" s="6">
        <v>0</v>
      </c>
    </row>
    <row r="48" spans="1:6" x14ac:dyDescent="0.3">
      <c r="A48" s="7" t="s">
        <v>38</v>
      </c>
      <c r="B48" s="7" t="s">
        <v>53</v>
      </c>
      <c r="C48" s="7">
        <v>8.1199999999999992</v>
      </c>
      <c r="D48" s="7">
        <v>3.31</v>
      </c>
      <c r="E48" s="6">
        <f t="shared" si="2"/>
        <v>0.4076354679802956</v>
      </c>
      <c r="F48" s="6">
        <f t="shared" si="3"/>
        <v>2.453172205438066</v>
      </c>
    </row>
    <row r="49" spans="1:6" s="8" customFormat="1" x14ac:dyDescent="0.3">
      <c r="A49" s="7" t="s">
        <v>22</v>
      </c>
      <c r="B49" s="7" t="s">
        <v>54</v>
      </c>
      <c r="C49" s="7">
        <v>0</v>
      </c>
      <c r="D49" s="7">
        <v>0</v>
      </c>
      <c r="E49" s="6">
        <v>0</v>
      </c>
      <c r="F49" s="6">
        <v>0</v>
      </c>
    </row>
    <row r="50" spans="1:6" x14ac:dyDescent="0.3">
      <c r="A50" s="7" t="s">
        <v>38</v>
      </c>
      <c r="B50" s="7" t="s">
        <v>55</v>
      </c>
      <c r="C50" s="7">
        <v>0</v>
      </c>
      <c r="D50" s="7">
        <v>0</v>
      </c>
      <c r="E50" s="6">
        <v>0</v>
      </c>
      <c r="F50" s="6">
        <v>0</v>
      </c>
    </row>
    <row r="51" spans="1:6" x14ac:dyDescent="0.3">
      <c r="A51" s="7" t="s">
        <v>38</v>
      </c>
      <c r="B51" s="7" t="s">
        <v>56</v>
      </c>
      <c r="C51" s="7">
        <v>8.34</v>
      </c>
      <c r="D51" s="7">
        <v>3.37</v>
      </c>
      <c r="E51" s="6">
        <f t="shared" si="2"/>
        <v>0.40407673860911275</v>
      </c>
      <c r="F51" s="6">
        <f t="shared" si="3"/>
        <v>2.4747774480712166</v>
      </c>
    </row>
    <row r="52" spans="1:6" s="9" customFormat="1" x14ac:dyDescent="0.3">
      <c r="A52" s="4" t="s">
        <v>22</v>
      </c>
      <c r="B52" s="4" t="s">
        <v>75</v>
      </c>
      <c r="C52" s="5">
        <v>7.82</v>
      </c>
      <c r="D52" s="5">
        <v>3.48</v>
      </c>
      <c r="E52" s="5">
        <f>D52/C52</f>
        <v>0.44501278772378516</v>
      </c>
      <c r="F52" s="5">
        <f>C52/D52</f>
        <v>2.2471264367816093</v>
      </c>
    </row>
    <row r="53" spans="1:6" s="9" customFormat="1" x14ac:dyDescent="0.3">
      <c r="A53" s="4" t="s">
        <v>38</v>
      </c>
      <c r="B53" s="4" t="s">
        <v>76</v>
      </c>
      <c r="C53" s="5">
        <v>0</v>
      </c>
      <c r="D53" s="5">
        <v>0</v>
      </c>
      <c r="E53" s="5">
        <v>0</v>
      </c>
      <c r="F53" s="5">
        <v>0</v>
      </c>
    </row>
    <row r="54" spans="1:6" s="7" customFormat="1" x14ac:dyDescent="0.3">
      <c r="A54" s="7" t="s">
        <v>22</v>
      </c>
      <c r="B54" s="7" t="s">
        <v>57</v>
      </c>
      <c r="C54" s="7">
        <v>0</v>
      </c>
      <c r="D54" s="7">
        <v>0</v>
      </c>
      <c r="E54" s="6">
        <v>0</v>
      </c>
      <c r="F54" s="6">
        <v>0</v>
      </c>
    </row>
    <row r="55" spans="1:6" x14ac:dyDescent="0.3">
      <c r="A55" s="4" t="s">
        <v>38</v>
      </c>
      <c r="B55" s="4" t="s">
        <v>72</v>
      </c>
      <c r="C55" s="5">
        <v>8.5299999999999994</v>
      </c>
      <c r="D55" s="5">
        <v>3.16</v>
      </c>
      <c r="E55" s="5">
        <f t="shared" ref="E55:E57" si="6">D55/C55</f>
        <v>0.37045720984759678</v>
      </c>
      <c r="F55" s="5">
        <f t="shared" ref="F55:F57" si="7">C55/D55</f>
        <v>2.6993670886075947</v>
      </c>
    </row>
    <row r="56" spans="1:6" x14ac:dyDescent="0.3">
      <c r="A56" s="4" t="s">
        <v>38</v>
      </c>
      <c r="B56" s="4" t="s">
        <v>73</v>
      </c>
      <c r="C56" s="5">
        <v>0</v>
      </c>
      <c r="D56" s="5">
        <v>0</v>
      </c>
      <c r="E56" s="5">
        <v>0</v>
      </c>
      <c r="F56" s="5">
        <v>0</v>
      </c>
    </row>
    <row r="57" spans="1:6" x14ac:dyDescent="0.3">
      <c r="A57" s="4" t="s">
        <v>38</v>
      </c>
      <c r="B57" s="4" t="s">
        <v>74</v>
      </c>
      <c r="C57" s="5">
        <v>7.18</v>
      </c>
      <c r="D57" s="5">
        <v>3.09</v>
      </c>
      <c r="E57" s="5">
        <f t="shared" si="6"/>
        <v>0.43036211699164345</v>
      </c>
      <c r="F57" s="5">
        <f t="shared" si="7"/>
        <v>2.3236245954692558</v>
      </c>
    </row>
    <row r="58" spans="1:6" s="8" customFormat="1" x14ac:dyDescent="0.3">
      <c r="A58" s="7" t="s">
        <v>77</v>
      </c>
      <c r="B58" s="7" t="s">
        <v>78</v>
      </c>
      <c r="C58" s="7">
        <v>0</v>
      </c>
      <c r="D58" s="7">
        <v>0</v>
      </c>
      <c r="E58" s="6">
        <v>0</v>
      </c>
      <c r="F58" s="6">
        <v>0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8FE1E1-6A81-4602-999F-B86F6FF714A4}">
  <dimension ref="A1:F58"/>
  <sheetViews>
    <sheetView topLeftCell="A16" workbookViewId="0">
      <selection activeCell="H36" sqref="H36"/>
    </sheetView>
  </sheetViews>
  <sheetFormatPr baseColWidth="10" defaultRowHeight="14.4" x14ac:dyDescent="0.3"/>
  <cols>
    <col min="1" max="1" width="22.77734375" customWidth="1"/>
    <col min="2" max="2" width="20.88671875" customWidth="1"/>
  </cols>
  <sheetData>
    <row r="1" spans="1: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36</v>
      </c>
      <c r="F1" s="1" t="s">
        <v>37</v>
      </c>
    </row>
    <row r="2" spans="1:6" s="8" customFormat="1" x14ac:dyDescent="0.3">
      <c r="A2" s="7" t="s">
        <v>22</v>
      </c>
      <c r="B2" s="7" t="s">
        <v>6</v>
      </c>
      <c r="C2" s="6">
        <v>4.57</v>
      </c>
      <c r="D2" s="6">
        <v>3.21</v>
      </c>
      <c r="E2" s="6">
        <f t="shared" ref="E2:E10" si="0">D2/C2</f>
        <v>0.70240700218818375</v>
      </c>
      <c r="F2" s="6">
        <f t="shared" ref="F2:F10" si="1">C2/D2</f>
        <v>1.4236760124610592</v>
      </c>
    </row>
    <row r="3" spans="1:6" x14ac:dyDescent="0.3">
      <c r="A3" s="7" t="s">
        <v>79</v>
      </c>
      <c r="B3" s="7" t="s">
        <v>7</v>
      </c>
      <c r="C3" s="6">
        <v>0</v>
      </c>
      <c r="D3" s="6">
        <v>0</v>
      </c>
      <c r="E3" s="6">
        <v>0</v>
      </c>
      <c r="F3" s="6">
        <v>0</v>
      </c>
    </row>
    <row r="4" spans="1:6" x14ac:dyDescent="0.3">
      <c r="A4" s="7" t="s">
        <v>79</v>
      </c>
      <c r="B4" s="7" t="s">
        <v>8</v>
      </c>
      <c r="C4" s="6">
        <v>0</v>
      </c>
      <c r="D4" s="6">
        <v>0</v>
      </c>
      <c r="E4" s="6">
        <v>0</v>
      </c>
      <c r="F4" s="6">
        <v>0</v>
      </c>
    </row>
    <row r="5" spans="1:6" x14ac:dyDescent="0.3">
      <c r="A5" s="7" t="s">
        <v>79</v>
      </c>
      <c r="B5" s="7" t="s">
        <v>4</v>
      </c>
      <c r="C5" s="6">
        <v>5.17</v>
      </c>
      <c r="D5" s="6">
        <v>3.05</v>
      </c>
      <c r="E5" s="6">
        <f t="shared" si="0"/>
        <v>0.58994197292069628</v>
      </c>
      <c r="F5" s="6">
        <f t="shared" si="1"/>
        <v>1.6950819672131148</v>
      </c>
    </row>
    <row r="6" spans="1:6" x14ac:dyDescent="0.3">
      <c r="A6" s="7" t="s">
        <v>79</v>
      </c>
      <c r="B6" s="7" t="s">
        <v>5</v>
      </c>
      <c r="C6" s="6">
        <v>4.34</v>
      </c>
      <c r="D6" s="6">
        <v>2.75</v>
      </c>
      <c r="E6" s="6">
        <f t="shared" si="0"/>
        <v>0.63364055299539168</v>
      </c>
      <c r="F6" s="6">
        <f t="shared" si="1"/>
        <v>1.5781818181818181</v>
      </c>
    </row>
    <row r="7" spans="1:6" x14ac:dyDescent="0.3">
      <c r="A7" s="7" t="s">
        <v>79</v>
      </c>
      <c r="B7" s="7" t="s">
        <v>9</v>
      </c>
      <c r="C7" s="6">
        <v>5.19</v>
      </c>
      <c r="D7" s="6">
        <v>3.63</v>
      </c>
      <c r="E7" s="6">
        <f t="shared" si="0"/>
        <v>0.699421965317919</v>
      </c>
      <c r="F7" s="6">
        <f t="shared" si="1"/>
        <v>1.4297520661157026</v>
      </c>
    </row>
    <row r="8" spans="1:6" x14ac:dyDescent="0.3">
      <c r="A8" s="7" t="s">
        <v>79</v>
      </c>
      <c r="B8" s="7" t="s">
        <v>10</v>
      </c>
      <c r="C8" s="6">
        <v>0</v>
      </c>
      <c r="D8" s="6">
        <v>0</v>
      </c>
      <c r="E8" s="6">
        <v>0</v>
      </c>
      <c r="F8" s="6">
        <v>0</v>
      </c>
    </row>
    <row r="9" spans="1:6" x14ac:dyDescent="0.3">
      <c r="A9" s="7" t="s">
        <v>79</v>
      </c>
      <c r="B9" s="7" t="s">
        <v>11</v>
      </c>
      <c r="C9" s="6">
        <v>0</v>
      </c>
      <c r="D9" s="6">
        <v>0</v>
      </c>
      <c r="E9" s="6">
        <v>0</v>
      </c>
      <c r="F9" s="6">
        <v>0</v>
      </c>
    </row>
    <row r="10" spans="1:6" x14ac:dyDescent="0.3">
      <c r="A10" s="7" t="s">
        <v>79</v>
      </c>
      <c r="B10" s="7" t="s">
        <v>12</v>
      </c>
      <c r="C10" s="6">
        <v>4.91</v>
      </c>
      <c r="D10" s="6">
        <v>3.19</v>
      </c>
      <c r="E10" s="6">
        <f t="shared" si="0"/>
        <v>0.64969450101832993</v>
      </c>
      <c r="F10" s="6">
        <f t="shared" si="1"/>
        <v>1.5391849529780566</v>
      </c>
    </row>
    <row r="11" spans="1:6" x14ac:dyDescent="0.3">
      <c r="A11" s="7" t="s">
        <v>13</v>
      </c>
      <c r="B11" s="7" t="s">
        <v>14</v>
      </c>
      <c r="C11" s="6">
        <v>0</v>
      </c>
      <c r="D11" s="6">
        <v>0</v>
      </c>
      <c r="E11" s="6">
        <v>0</v>
      </c>
      <c r="F11" s="6">
        <v>0</v>
      </c>
    </row>
    <row r="12" spans="1:6" x14ac:dyDescent="0.3">
      <c r="A12" s="7" t="s">
        <v>13</v>
      </c>
      <c r="B12" s="7" t="s">
        <v>15</v>
      </c>
      <c r="C12" s="7">
        <v>0</v>
      </c>
      <c r="D12" s="7">
        <v>0</v>
      </c>
      <c r="E12" s="6">
        <f>'p4'!D12/'p4'!C12</f>
        <v>0.45465253239104825</v>
      </c>
      <c r="F12" s="6">
        <f>'p4'!C12/'p4'!D12</f>
        <v>2.1994818652849744</v>
      </c>
    </row>
    <row r="13" spans="1:6" x14ac:dyDescent="0.3">
      <c r="A13" s="7" t="s">
        <v>22</v>
      </c>
      <c r="B13" s="7" t="s">
        <v>16</v>
      </c>
      <c r="C13" s="6">
        <v>0</v>
      </c>
      <c r="D13" s="6">
        <v>0</v>
      </c>
      <c r="E13" s="6">
        <v>0</v>
      </c>
      <c r="F13" s="6">
        <v>0</v>
      </c>
    </row>
    <row r="14" spans="1:6" x14ac:dyDescent="0.3">
      <c r="A14" s="7" t="s">
        <v>13</v>
      </c>
      <c r="B14" s="7" t="s">
        <v>17</v>
      </c>
      <c r="C14" s="7">
        <v>0</v>
      </c>
      <c r="D14" s="7">
        <v>0</v>
      </c>
      <c r="E14" s="6">
        <f>'p4'!D14/'p4'!C14</f>
        <v>0.43055555555555552</v>
      </c>
      <c r="F14" s="6">
        <f>'p4'!C14/'p4'!D14</f>
        <v>2.3225806451612905</v>
      </c>
    </row>
    <row r="15" spans="1:6" x14ac:dyDescent="0.3">
      <c r="A15" s="7" t="s">
        <v>13</v>
      </c>
      <c r="B15" s="7" t="s">
        <v>18</v>
      </c>
      <c r="C15" s="6">
        <v>6.03</v>
      </c>
      <c r="D15" s="6">
        <v>3.82</v>
      </c>
      <c r="E15" s="6">
        <f t="shared" ref="E15:E54" si="2">D15/C15</f>
        <v>0.63349917081260354</v>
      </c>
      <c r="F15" s="6">
        <f t="shared" ref="F15:F54" si="3">C15/D15</f>
        <v>1.5785340314136127</v>
      </c>
    </row>
    <row r="16" spans="1:6" x14ac:dyDescent="0.3">
      <c r="A16" s="7" t="s">
        <v>13</v>
      </c>
      <c r="B16" s="7" t="s">
        <v>19</v>
      </c>
      <c r="C16" s="6">
        <v>0</v>
      </c>
      <c r="D16" s="6">
        <v>0</v>
      </c>
      <c r="E16" s="6">
        <v>0</v>
      </c>
      <c r="F16" s="6">
        <v>0</v>
      </c>
    </row>
    <row r="17" spans="1:6" x14ac:dyDescent="0.3">
      <c r="A17" s="7" t="s">
        <v>13</v>
      </c>
      <c r="B17" s="7" t="s">
        <v>20</v>
      </c>
      <c r="C17" s="6">
        <v>0</v>
      </c>
      <c r="D17" s="6">
        <v>0</v>
      </c>
      <c r="E17" s="6">
        <v>0</v>
      </c>
      <c r="F17" s="6">
        <v>0</v>
      </c>
    </row>
    <row r="18" spans="1:6" x14ac:dyDescent="0.3">
      <c r="A18" s="7" t="s">
        <v>13</v>
      </c>
      <c r="B18" s="7" t="s">
        <v>21</v>
      </c>
      <c r="C18" s="6">
        <v>0</v>
      </c>
      <c r="D18" s="6">
        <v>0</v>
      </c>
      <c r="E18" s="6">
        <v>0</v>
      </c>
      <c r="F18" s="6">
        <v>0</v>
      </c>
    </row>
    <row r="19" spans="1:6" x14ac:dyDescent="0.3">
      <c r="A19" s="7" t="s">
        <v>22</v>
      </c>
      <c r="B19" s="7" t="s">
        <v>23</v>
      </c>
      <c r="C19" s="6">
        <v>5.72</v>
      </c>
      <c r="D19" s="6">
        <v>3.54</v>
      </c>
      <c r="E19" s="6">
        <f t="shared" si="2"/>
        <v>0.61888111888111896</v>
      </c>
      <c r="F19" s="6">
        <f t="shared" si="3"/>
        <v>1.615819209039548</v>
      </c>
    </row>
    <row r="20" spans="1:6" x14ac:dyDescent="0.3">
      <c r="A20" s="7" t="s">
        <v>22</v>
      </c>
      <c r="B20" s="7" t="s">
        <v>24</v>
      </c>
      <c r="C20" s="6">
        <v>5.31</v>
      </c>
      <c r="D20" s="6">
        <v>3.57</v>
      </c>
      <c r="E20" s="6">
        <f t="shared" si="2"/>
        <v>0.67231638418079098</v>
      </c>
      <c r="F20" s="6">
        <f t="shared" si="3"/>
        <v>1.4873949579831933</v>
      </c>
    </row>
    <row r="21" spans="1:6" x14ac:dyDescent="0.3">
      <c r="A21" s="7" t="s">
        <v>22</v>
      </c>
      <c r="B21" s="7" t="s">
        <v>25</v>
      </c>
      <c r="C21" s="6">
        <v>0</v>
      </c>
      <c r="D21" s="6">
        <v>0</v>
      </c>
      <c r="E21" s="6">
        <v>0</v>
      </c>
      <c r="F21" s="6">
        <v>0</v>
      </c>
    </row>
    <row r="22" spans="1:6" x14ac:dyDescent="0.3">
      <c r="A22" s="7" t="s">
        <v>22</v>
      </c>
      <c r="B22" s="7" t="s">
        <v>28</v>
      </c>
      <c r="C22" s="6">
        <v>5.93</v>
      </c>
      <c r="D22" s="6">
        <v>3.49</v>
      </c>
      <c r="E22" s="6">
        <f t="shared" si="2"/>
        <v>0.5885328836424959</v>
      </c>
      <c r="F22" s="6">
        <f t="shared" si="3"/>
        <v>1.6991404011461315</v>
      </c>
    </row>
    <row r="23" spans="1:6" x14ac:dyDescent="0.3">
      <c r="A23" s="7" t="s">
        <v>22</v>
      </c>
      <c r="B23" s="7" t="s">
        <v>29</v>
      </c>
      <c r="C23" s="6">
        <v>5.72</v>
      </c>
      <c r="D23" s="6">
        <v>3.59</v>
      </c>
      <c r="E23" s="6">
        <f t="shared" si="2"/>
        <v>0.6276223776223776</v>
      </c>
      <c r="F23" s="6">
        <f t="shared" si="3"/>
        <v>1.5933147632311977</v>
      </c>
    </row>
    <row r="24" spans="1:6" x14ac:dyDescent="0.3">
      <c r="A24" s="7" t="s">
        <v>22</v>
      </c>
      <c r="B24" s="7" t="s">
        <v>30</v>
      </c>
      <c r="C24" s="6">
        <v>0</v>
      </c>
      <c r="D24" s="6">
        <v>0</v>
      </c>
      <c r="E24" s="6">
        <v>0</v>
      </c>
      <c r="F24" s="6">
        <v>0</v>
      </c>
    </row>
    <row r="25" spans="1:6" x14ac:dyDescent="0.3">
      <c r="A25" s="7" t="s">
        <v>22</v>
      </c>
      <c r="B25" s="7" t="s">
        <v>31</v>
      </c>
      <c r="C25" s="6">
        <v>5.13</v>
      </c>
      <c r="D25" s="6">
        <v>3.15</v>
      </c>
      <c r="E25" s="6">
        <f t="shared" si="2"/>
        <v>0.61403508771929827</v>
      </c>
      <c r="F25" s="6">
        <f t="shared" si="3"/>
        <v>1.6285714285714286</v>
      </c>
    </row>
    <row r="26" spans="1:6" x14ac:dyDescent="0.3">
      <c r="A26" s="7" t="s">
        <v>22</v>
      </c>
      <c r="B26" s="7" t="s">
        <v>32</v>
      </c>
      <c r="C26" s="6">
        <v>5.64</v>
      </c>
      <c r="D26" s="6">
        <v>3.77</v>
      </c>
      <c r="E26" s="6">
        <f t="shared" si="2"/>
        <v>0.66843971631205679</v>
      </c>
      <c r="F26" s="6">
        <f t="shared" si="3"/>
        <v>1.4960212201591512</v>
      </c>
    </row>
    <row r="27" spans="1:6" x14ac:dyDescent="0.3">
      <c r="A27" s="7" t="s">
        <v>22</v>
      </c>
      <c r="B27" s="7" t="s">
        <v>33</v>
      </c>
      <c r="C27" s="6">
        <v>0</v>
      </c>
      <c r="D27" s="6">
        <v>0</v>
      </c>
      <c r="E27" s="6">
        <v>0</v>
      </c>
      <c r="F27" s="6">
        <v>0</v>
      </c>
    </row>
    <row r="28" spans="1:6" x14ac:dyDescent="0.3">
      <c r="A28" s="7" t="s">
        <v>22</v>
      </c>
      <c r="B28" s="7" t="s">
        <v>34</v>
      </c>
      <c r="C28" s="6">
        <v>0</v>
      </c>
      <c r="D28" s="6">
        <v>0</v>
      </c>
      <c r="E28" s="6">
        <v>0</v>
      </c>
      <c r="F28" s="6">
        <v>0</v>
      </c>
    </row>
    <row r="29" spans="1:6" x14ac:dyDescent="0.3">
      <c r="A29" s="7" t="s">
        <v>22</v>
      </c>
      <c r="B29" s="7" t="s">
        <v>35</v>
      </c>
      <c r="C29" s="6">
        <v>5.34</v>
      </c>
      <c r="D29" s="6">
        <v>3.32</v>
      </c>
      <c r="E29" s="6">
        <f t="shared" si="2"/>
        <v>0.62172284644194753</v>
      </c>
      <c r="F29" s="6">
        <f t="shared" si="3"/>
        <v>1.6084337349397591</v>
      </c>
    </row>
    <row r="30" spans="1:6" x14ac:dyDescent="0.3">
      <c r="A30" s="7" t="s">
        <v>22</v>
      </c>
      <c r="B30" s="7" t="s">
        <v>26</v>
      </c>
      <c r="C30" s="6">
        <v>0</v>
      </c>
      <c r="D30" s="6">
        <v>0</v>
      </c>
      <c r="E30" s="6">
        <v>0</v>
      </c>
      <c r="F30" s="6">
        <v>0</v>
      </c>
    </row>
    <row r="31" spans="1:6" x14ac:dyDescent="0.3">
      <c r="A31" s="7" t="s">
        <v>22</v>
      </c>
      <c r="B31" s="7" t="s">
        <v>27</v>
      </c>
      <c r="C31" s="6">
        <v>0</v>
      </c>
      <c r="D31" s="6">
        <v>0</v>
      </c>
      <c r="E31" s="6">
        <v>0</v>
      </c>
      <c r="F31" s="6">
        <v>0</v>
      </c>
    </row>
    <row r="32" spans="1:6" x14ac:dyDescent="0.3">
      <c r="A32" s="7" t="s">
        <v>38</v>
      </c>
      <c r="B32" s="7" t="s">
        <v>39</v>
      </c>
      <c r="C32" s="7">
        <v>5.59</v>
      </c>
      <c r="D32" s="7">
        <v>3.68</v>
      </c>
      <c r="E32" s="6">
        <f t="shared" si="2"/>
        <v>0.65831842576028632</v>
      </c>
      <c r="F32" s="6">
        <f t="shared" si="3"/>
        <v>1.5190217391304346</v>
      </c>
    </row>
    <row r="33" spans="1:6" s="8" customFormat="1" x14ac:dyDescent="0.3">
      <c r="A33" s="7" t="s">
        <v>22</v>
      </c>
      <c r="B33" s="7" t="s">
        <v>40</v>
      </c>
      <c r="C33" s="7">
        <v>5.53</v>
      </c>
      <c r="D33" s="7">
        <v>3.49</v>
      </c>
      <c r="E33" s="6">
        <f t="shared" si="2"/>
        <v>0.63110307414104883</v>
      </c>
      <c r="F33" s="6">
        <f t="shared" si="3"/>
        <v>1.5845272206303724</v>
      </c>
    </row>
    <row r="34" spans="1:6" x14ac:dyDescent="0.3">
      <c r="A34" s="7" t="s">
        <v>38</v>
      </c>
      <c r="B34" s="7" t="s">
        <v>41</v>
      </c>
      <c r="C34" s="7">
        <v>0</v>
      </c>
      <c r="D34" s="7">
        <v>0</v>
      </c>
      <c r="E34" s="6">
        <v>0</v>
      </c>
      <c r="F34" s="6">
        <v>0</v>
      </c>
    </row>
    <row r="35" spans="1:6" x14ac:dyDescent="0.3">
      <c r="A35" s="7" t="s">
        <v>38</v>
      </c>
      <c r="B35" s="7" t="s">
        <v>42</v>
      </c>
      <c r="C35" s="7">
        <v>0</v>
      </c>
      <c r="D35" s="7">
        <v>0</v>
      </c>
      <c r="E35" s="6">
        <v>0</v>
      </c>
      <c r="F35" s="6">
        <v>0</v>
      </c>
    </row>
    <row r="36" spans="1:6" x14ac:dyDescent="0.3">
      <c r="A36" s="7" t="s">
        <v>38</v>
      </c>
      <c r="B36" s="7" t="s">
        <v>43</v>
      </c>
      <c r="C36" s="7">
        <v>6.06</v>
      </c>
      <c r="D36" s="7">
        <v>3.8</v>
      </c>
      <c r="E36" s="6">
        <f t="shared" si="2"/>
        <v>0.6270627062706271</v>
      </c>
      <c r="F36" s="6">
        <f t="shared" si="3"/>
        <v>1.5947368421052632</v>
      </c>
    </row>
    <row r="37" spans="1:6" x14ac:dyDescent="0.3">
      <c r="A37" s="7" t="s">
        <v>38</v>
      </c>
      <c r="B37" s="7" t="s">
        <v>44</v>
      </c>
      <c r="C37" s="7">
        <v>0</v>
      </c>
      <c r="D37" s="7">
        <v>0</v>
      </c>
      <c r="E37" s="6">
        <v>0</v>
      </c>
      <c r="F37" s="6">
        <v>0</v>
      </c>
    </row>
    <row r="38" spans="1:6" x14ac:dyDescent="0.3">
      <c r="A38" s="7" t="s">
        <v>38</v>
      </c>
      <c r="B38" s="7" t="s">
        <v>45</v>
      </c>
      <c r="C38" s="7">
        <v>5.58</v>
      </c>
      <c r="D38" s="7">
        <v>3.38</v>
      </c>
      <c r="E38" s="6">
        <f t="shared" si="2"/>
        <v>0.60573476702508955</v>
      </c>
      <c r="F38" s="6">
        <f t="shared" si="3"/>
        <v>1.650887573964497</v>
      </c>
    </row>
    <row r="39" spans="1:6" x14ac:dyDescent="0.3">
      <c r="A39" s="7" t="s">
        <v>38</v>
      </c>
      <c r="B39" s="7" t="s">
        <v>46</v>
      </c>
      <c r="C39" s="7">
        <v>4.59</v>
      </c>
      <c r="D39" s="7">
        <v>3.11</v>
      </c>
      <c r="E39" s="6">
        <f t="shared" si="2"/>
        <v>0.6775599128540305</v>
      </c>
      <c r="F39" s="6">
        <f t="shared" si="3"/>
        <v>1.4758842443729903</v>
      </c>
    </row>
    <row r="40" spans="1:6" x14ac:dyDescent="0.3">
      <c r="A40" s="7" t="s">
        <v>38</v>
      </c>
      <c r="B40" s="7" t="s">
        <v>47</v>
      </c>
      <c r="C40" s="7">
        <v>0</v>
      </c>
      <c r="D40" s="7">
        <v>0</v>
      </c>
      <c r="E40" s="6">
        <v>0</v>
      </c>
      <c r="F40" s="6">
        <v>0</v>
      </c>
    </row>
    <row r="41" spans="1:6" x14ac:dyDescent="0.3">
      <c r="A41" s="7" t="s">
        <v>38</v>
      </c>
      <c r="B41" s="7" t="s">
        <v>48</v>
      </c>
      <c r="C41" s="7">
        <v>0</v>
      </c>
      <c r="D41" s="7">
        <v>0</v>
      </c>
      <c r="E41" s="6">
        <v>0</v>
      </c>
      <c r="F41" s="6">
        <v>0</v>
      </c>
    </row>
    <row r="42" spans="1:6" x14ac:dyDescent="0.3">
      <c r="A42" s="7" t="s">
        <v>38</v>
      </c>
      <c r="B42" s="7" t="s">
        <v>49</v>
      </c>
      <c r="C42" s="7">
        <v>0</v>
      </c>
      <c r="D42" s="7">
        <v>0</v>
      </c>
      <c r="E42" s="6">
        <v>0</v>
      </c>
      <c r="F42" s="6">
        <v>0</v>
      </c>
    </row>
    <row r="43" spans="1:6" x14ac:dyDescent="0.3">
      <c r="A43" s="7" t="s">
        <v>38</v>
      </c>
      <c r="B43" s="7" t="s">
        <v>50</v>
      </c>
      <c r="C43" s="7">
        <v>5.92</v>
      </c>
      <c r="D43" s="7">
        <v>3.37</v>
      </c>
      <c r="E43" s="6">
        <f t="shared" si="2"/>
        <v>0.5692567567567568</v>
      </c>
      <c r="F43" s="6">
        <f t="shared" si="3"/>
        <v>1.7566765578635013</v>
      </c>
    </row>
    <row r="44" spans="1:6" x14ac:dyDescent="0.3">
      <c r="A44" s="7" t="s">
        <v>38</v>
      </c>
      <c r="B44" s="7" t="s">
        <v>51</v>
      </c>
      <c r="C44" s="7">
        <v>0</v>
      </c>
      <c r="D44" s="7">
        <v>0</v>
      </c>
      <c r="E44" s="6">
        <v>0</v>
      </c>
      <c r="F44" s="6">
        <v>0</v>
      </c>
    </row>
    <row r="45" spans="1:6" x14ac:dyDescent="0.3">
      <c r="A45" s="7" t="s">
        <v>38</v>
      </c>
      <c r="B45" s="7" t="s">
        <v>60</v>
      </c>
      <c r="C45" s="7">
        <v>5.28</v>
      </c>
      <c r="D45" s="7">
        <v>3.46</v>
      </c>
      <c r="E45" s="6">
        <f>D45/C45</f>
        <v>0.65530303030303028</v>
      </c>
      <c r="F45" s="6">
        <f>C45/D45</f>
        <v>1.5260115606936417</v>
      </c>
    </row>
    <row r="46" spans="1:6" x14ac:dyDescent="0.3">
      <c r="A46" s="7" t="s">
        <v>38</v>
      </c>
      <c r="B46" s="7" t="s">
        <v>61</v>
      </c>
      <c r="C46" s="7">
        <v>5.36</v>
      </c>
      <c r="D46" s="7">
        <v>3.5</v>
      </c>
      <c r="E46" s="6">
        <f>D46/C46</f>
        <v>0.65298507462686561</v>
      </c>
      <c r="F46" s="6">
        <f>C46/D46</f>
        <v>1.5314285714285716</v>
      </c>
    </row>
    <row r="47" spans="1:6" x14ac:dyDescent="0.3">
      <c r="A47" s="7" t="s">
        <v>38</v>
      </c>
      <c r="B47" s="7" t="s">
        <v>52</v>
      </c>
      <c r="C47" s="7">
        <v>0</v>
      </c>
      <c r="D47" s="7">
        <v>0</v>
      </c>
      <c r="E47" s="6">
        <v>0</v>
      </c>
      <c r="F47" s="6">
        <v>0</v>
      </c>
    </row>
    <row r="48" spans="1:6" x14ac:dyDescent="0.3">
      <c r="A48" s="7" t="s">
        <v>38</v>
      </c>
      <c r="B48" s="7" t="s">
        <v>53</v>
      </c>
      <c r="C48" s="7">
        <v>5.63</v>
      </c>
      <c r="D48" s="7">
        <v>3.54</v>
      </c>
      <c r="E48" s="6">
        <f t="shared" si="2"/>
        <v>0.62877442273534634</v>
      </c>
      <c r="F48" s="6">
        <f t="shared" si="3"/>
        <v>1.5903954802259888</v>
      </c>
    </row>
    <row r="49" spans="1:6" s="8" customFormat="1" x14ac:dyDescent="0.3">
      <c r="A49" s="7" t="s">
        <v>22</v>
      </c>
      <c r="B49" s="7" t="s">
        <v>54</v>
      </c>
      <c r="C49" s="7">
        <v>5.43</v>
      </c>
      <c r="D49" s="7">
        <v>4.08</v>
      </c>
      <c r="E49" s="6">
        <f t="shared" si="2"/>
        <v>0.75138121546961334</v>
      </c>
      <c r="F49" s="6">
        <f t="shared" si="3"/>
        <v>1.3308823529411764</v>
      </c>
    </row>
    <row r="50" spans="1:6" x14ac:dyDescent="0.3">
      <c r="A50" s="7" t="s">
        <v>38</v>
      </c>
      <c r="B50" s="7" t="s">
        <v>55</v>
      </c>
      <c r="C50" s="7">
        <v>0</v>
      </c>
      <c r="D50" s="7">
        <v>0</v>
      </c>
      <c r="E50" s="6">
        <v>0</v>
      </c>
      <c r="F50" s="6">
        <v>0</v>
      </c>
    </row>
    <row r="51" spans="1:6" x14ac:dyDescent="0.3">
      <c r="A51" s="7" t="s">
        <v>38</v>
      </c>
      <c r="B51" s="7" t="s">
        <v>56</v>
      </c>
      <c r="C51" s="7">
        <v>5.48</v>
      </c>
      <c r="D51" s="7">
        <v>3.31</v>
      </c>
      <c r="E51" s="6">
        <f t="shared" si="2"/>
        <v>0.60401459854014594</v>
      </c>
      <c r="F51" s="6">
        <f t="shared" si="3"/>
        <v>1.6555891238670697</v>
      </c>
    </row>
    <row r="52" spans="1:6" s="9" customFormat="1" x14ac:dyDescent="0.3">
      <c r="A52" s="4" t="s">
        <v>22</v>
      </c>
      <c r="B52" s="4" t="s">
        <v>75</v>
      </c>
      <c r="C52" s="5">
        <v>0</v>
      </c>
      <c r="D52" s="5">
        <v>0</v>
      </c>
      <c r="E52" s="5">
        <v>0</v>
      </c>
      <c r="F52" s="5">
        <v>0</v>
      </c>
    </row>
    <row r="53" spans="1:6" s="9" customFormat="1" x14ac:dyDescent="0.3">
      <c r="A53" s="4" t="s">
        <v>38</v>
      </c>
      <c r="B53" s="4" t="s">
        <v>76</v>
      </c>
      <c r="C53" s="5">
        <v>5.67</v>
      </c>
      <c r="D53" s="5">
        <v>4.09</v>
      </c>
      <c r="E53" s="5">
        <f>D53/C53</f>
        <v>0.72134038800705469</v>
      </c>
      <c r="F53" s="5">
        <f>C53/D53</f>
        <v>1.3863080684596578</v>
      </c>
    </row>
    <row r="54" spans="1:6" s="7" customFormat="1" x14ac:dyDescent="0.3">
      <c r="A54" s="7" t="s">
        <v>22</v>
      </c>
      <c r="B54" s="7" t="s">
        <v>57</v>
      </c>
      <c r="C54" s="7">
        <v>6.18</v>
      </c>
      <c r="D54" s="7">
        <v>3.95</v>
      </c>
      <c r="E54" s="6">
        <f t="shared" si="2"/>
        <v>0.63915857605177995</v>
      </c>
      <c r="F54" s="6">
        <f t="shared" si="3"/>
        <v>1.5645569620253164</v>
      </c>
    </row>
    <row r="55" spans="1:6" x14ac:dyDescent="0.3">
      <c r="A55" s="7" t="s">
        <v>38</v>
      </c>
      <c r="B55" s="7" t="s">
        <v>72</v>
      </c>
      <c r="C55" s="5">
        <v>3.8</v>
      </c>
      <c r="D55" s="5">
        <v>3.41</v>
      </c>
      <c r="E55" s="6">
        <f t="shared" ref="E55:E57" si="4">D55/C55</f>
        <v>0.8973684210526317</v>
      </c>
      <c r="F55" s="6">
        <f t="shared" ref="F55:F57" si="5">C55/D55</f>
        <v>1.1143695014662756</v>
      </c>
    </row>
    <row r="56" spans="1:6" x14ac:dyDescent="0.3">
      <c r="A56" s="7" t="s">
        <v>38</v>
      </c>
      <c r="B56" s="7" t="s">
        <v>73</v>
      </c>
      <c r="C56" s="5">
        <v>5.77</v>
      </c>
      <c r="D56" s="5">
        <v>3.72</v>
      </c>
      <c r="E56" s="6">
        <f t="shared" si="4"/>
        <v>0.64471403812824968</v>
      </c>
      <c r="F56" s="6">
        <f t="shared" si="5"/>
        <v>1.551075268817204</v>
      </c>
    </row>
    <row r="57" spans="1:6" x14ac:dyDescent="0.3">
      <c r="A57" s="7" t="s">
        <v>38</v>
      </c>
      <c r="B57" s="7" t="s">
        <v>74</v>
      </c>
      <c r="C57" s="5">
        <v>5.34</v>
      </c>
      <c r="D57" s="5">
        <v>3.07</v>
      </c>
      <c r="E57" s="6">
        <f t="shared" si="4"/>
        <v>0.57490636704119846</v>
      </c>
      <c r="F57" s="6">
        <f t="shared" si="5"/>
        <v>1.7394136807817591</v>
      </c>
    </row>
    <row r="58" spans="1:6" s="8" customFormat="1" x14ac:dyDescent="0.3">
      <c r="A58" s="7" t="s">
        <v>77</v>
      </c>
      <c r="B58" s="7" t="s">
        <v>78</v>
      </c>
      <c r="C58" s="5">
        <v>5.89</v>
      </c>
      <c r="D58" s="5">
        <v>3.96</v>
      </c>
      <c r="E58" s="6">
        <f>D58/C58</f>
        <v>0.67232597623089985</v>
      </c>
      <c r="F58" s="6">
        <f>C58/D58</f>
        <v>1.4873737373737372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Totality</vt:lpstr>
      <vt:lpstr>m1+dentary</vt:lpstr>
      <vt:lpstr>p4</vt:lpstr>
      <vt:lpstr>m2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Floreal Sole</dc:creator>
  <cp:lastModifiedBy>Floreal Sole</cp:lastModifiedBy>
  <dcterms:created xsi:type="dcterms:W3CDTF">2019-08-06T15:15:09Z</dcterms:created>
  <dcterms:modified xsi:type="dcterms:W3CDTF">2020-01-24T12:14:58Z</dcterms:modified>
</cp:coreProperties>
</file>